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未发放及需抵扣（追回）明细" sheetId="2" r:id="rId1"/>
    <sheet name="Sheet5" sheetId="5" state="hidden" r:id="rId2"/>
    <sheet name="Sheet1" sheetId="1" state="hidden" r:id="rId3"/>
  </sheets>
  <definedNames>
    <definedName name="_xlnm._FilterDatabase" localSheetId="0" hidden="1">'未发放及需抵扣（追回）明细'!$A$2:$AA$53</definedName>
    <definedName name="_xlnm.Print_Area" localSheetId="0">'未发放及需抵扣（追回）明细'!$A$1:$E$53</definedName>
    <definedName name="_xlnm.Print_Titles" localSheetId="0">'未发放及需抵扣（追回）明细'!$1:$2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<sst xmlns="http://schemas.openxmlformats.org/spreadsheetml/2006/main" count="657" uniqueCount="243">
  <si>
    <t>2024、2025年家电、手机等数码产品、智能家居活动补贴
不予支持补贴清单</t>
  </si>
  <si>
    <t>序号</t>
  </si>
  <si>
    <t>品类</t>
  </si>
  <si>
    <t>企业名称</t>
  </si>
  <si>
    <t>核定补贴金额（元）</t>
  </si>
  <si>
    <t>县（市、区）</t>
  </si>
  <si>
    <t>一、2025年活动</t>
  </si>
  <si>
    <t>家电</t>
  </si>
  <si>
    <t>罗定市鑫洋商品信息咨询有限公司</t>
  </si>
  <si>
    <t>罗定市</t>
  </si>
  <si>
    <t>郁南县顺联电器有限公司</t>
  </si>
  <si>
    <t>郁南县</t>
  </si>
  <si>
    <t>罗定市顺享电器有限公司</t>
  </si>
  <si>
    <t>云浮市高昇电器销售有限公司</t>
  </si>
  <si>
    <t>家电、3C</t>
  </si>
  <si>
    <t>云浮市云城区金信鸽科技有限公司</t>
  </si>
  <si>
    <t>云城区</t>
  </si>
  <si>
    <t>罗定市金禧电器有限公司</t>
  </si>
  <si>
    <t>罗定市众诚贸易有限公司</t>
  </si>
  <si>
    <t>云浮市鑫隆泰装饰工程有限公司</t>
  </si>
  <si>
    <t>郁南县格兴电器有限公司</t>
  </si>
  <si>
    <t>云浮市华予机电设备科技有限公司</t>
  </si>
  <si>
    <t>罗定市京丽电器有限公司</t>
  </si>
  <si>
    <t>云浮市洪途电器有限公司</t>
  </si>
  <si>
    <t>郁南县耀鳞电器零售有限公司</t>
  </si>
  <si>
    <t>3C</t>
  </si>
  <si>
    <t>新兴县新鸿发投资有限公司</t>
  </si>
  <si>
    <t>新兴县</t>
  </si>
  <si>
    <t>新兴县亿上建筑工程有限公司</t>
  </si>
  <si>
    <t>云浮市华悦电器有限公司</t>
  </si>
  <si>
    <t>罗定市鸿悦商贸有限公司</t>
  </si>
  <si>
    <t>罗定市国盟建筑工程有限公司</t>
  </si>
  <si>
    <t>云浮盈信通信器材有限公司</t>
  </si>
  <si>
    <t>新兴县大利电器有限公司</t>
  </si>
  <si>
    <t>云浮市腾翔电器销售有限公司</t>
  </si>
  <si>
    <t>新兴县涛烨电器销售有限公司</t>
  </si>
  <si>
    <t>云浮市众诚通信设备有限公司</t>
  </si>
  <si>
    <t>罗定市盛泰电器销售有限公司</t>
  </si>
  <si>
    <t>新兴县润发电器有限公司</t>
  </si>
  <si>
    <t>云浮市创美家电器有限公司</t>
  </si>
  <si>
    <t>罗定市泗纶镇聚群电器商行</t>
  </si>
  <si>
    <t>罗定市润铖贸易有限公司</t>
  </si>
  <si>
    <t>罗定市格盛贸易有限公司</t>
  </si>
  <si>
    <t>新兴县鸿鼎电器有限公司</t>
  </si>
  <si>
    <t>新兴县尚智电器有限公司</t>
  </si>
  <si>
    <t>郁南县源源电器有限公司</t>
  </si>
  <si>
    <t>新兴县匠一家居有限公司</t>
  </si>
  <si>
    <t>云浮市爱嘉贸易有限公司</t>
  </si>
  <si>
    <t>云浮市益家电器有限公司</t>
  </si>
  <si>
    <t>云浮市众邦通信器材有限公司</t>
  </si>
  <si>
    <t>锦蓝供应链（云浮）有限公司</t>
  </si>
  <si>
    <t>郁南县美之声家用电器有限公司</t>
  </si>
  <si>
    <t>云浮市云安区业兴成电器销售有限公司</t>
  </si>
  <si>
    <t>云安区</t>
  </si>
  <si>
    <t>罗定市盛洋贸易有限公司</t>
  </si>
  <si>
    <t>中国联合网络通信有限公司云浮市分公司</t>
  </si>
  <si>
    <t>云浮市云安区永强电器有限公司</t>
  </si>
  <si>
    <t>智能家居</t>
  </si>
  <si>
    <t>云浮云移通讯有限公司</t>
  </si>
  <si>
    <t>新兴县义门商贸有限公司</t>
  </si>
  <si>
    <t>罗定市宜安建筑有限公司</t>
  </si>
  <si>
    <t>罗定市业峻通信器材有限公司</t>
  </si>
  <si>
    <t>小计</t>
  </si>
  <si>
    <t>二、2024年活动</t>
  </si>
  <si>
    <t>罗定新奥能源发展有限公司</t>
  </si>
  <si>
    <t>销售企业（网点）名称</t>
  </si>
  <si>
    <t>求和项:财政补贴金额</t>
  </si>
  <si>
    <t>3</t>
  </si>
  <si>
    <t>1</t>
  </si>
  <si>
    <t>求和项:2</t>
  </si>
  <si>
    <t>家电待拨付金额（汇总表）</t>
  </si>
  <si>
    <t>家电实际应拨付金额</t>
  </si>
  <si>
    <t>3C待拨付金额（汇总表）</t>
  </si>
  <si>
    <t>3C实际应拨付金额</t>
  </si>
  <si>
    <t>智能家居待拨付金额（汇总表）</t>
  </si>
  <si>
    <t>智能家居实际应拨付金额</t>
  </si>
  <si>
    <t>广东翰锋科技有限公司</t>
  </si>
  <si>
    <t>罗定市宏骏建材有限公司</t>
  </si>
  <si>
    <t>广东壹品慧科技有限公司新兴分公司</t>
  </si>
  <si>
    <t>罗定市畅顺电讯有限公司</t>
  </si>
  <si>
    <t>广东壹品慧科技有限公司云浮分公司</t>
  </si>
  <si>
    <t>罗定市达盈通讯有限公司</t>
  </si>
  <si>
    <t>云浮市华辰建材有限公司</t>
  </si>
  <si>
    <t>罗定市恒科科技有限公司</t>
  </si>
  <si>
    <t>云浮市立翔家居建材有限公司</t>
  </si>
  <si>
    <t>罗定市爱和贸易有限公司</t>
  </si>
  <si>
    <t>罗定市鸿展通信工程服务有限公司</t>
  </si>
  <si>
    <t>云浮市卓越家居装饰有限公司</t>
  </si>
  <si>
    <t>罗定市格晋贸易有限公司</t>
  </si>
  <si>
    <t>罗定市龙盛市场销售服务有限公司</t>
  </si>
  <si>
    <t>罗定市乔艺装饰有限公司</t>
  </si>
  <si>
    <t>罗定市全网通信有限公司</t>
  </si>
  <si>
    <t>云浮市铃悦装饰设计有限公司</t>
  </si>
  <si>
    <t>新兴县尚居装饰材料有限公司</t>
  </si>
  <si>
    <t>罗定市国永贸易有限公司</t>
  </si>
  <si>
    <t>罗定市天下通讯设备有限公司</t>
  </si>
  <si>
    <t>云浮市磐坤建筑有限公司</t>
  </si>
  <si>
    <t>罗定市国远电器有限公司</t>
  </si>
  <si>
    <t>罗定市围底镇宇霏通讯有限公司</t>
  </si>
  <si>
    <t>广东广电慧云科技有限公司</t>
  </si>
  <si>
    <t>罗定市航睿家用电器有限公司</t>
  </si>
  <si>
    <t>罗定市优智电子科技有限公司</t>
  </si>
  <si>
    <t>罗定市和丰电器有限公司</t>
  </si>
  <si>
    <t>新兴县宸达通信有限公司</t>
  </si>
  <si>
    <t>罗定市恒格贸易有限公司</t>
  </si>
  <si>
    <t>新兴县利天通信设备有限公司</t>
  </si>
  <si>
    <t>罗定市鸿创机电工程有限公司</t>
  </si>
  <si>
    <t>云浮市海强通信设备有限公司</t>
  </si>
  <si>
    <t>云浮市浩泽通讯设备有限公司</t>
  </si>
  <si>
    <t>罗定市佳达贸易有限公司</t>
  </si>
  <si>
    <t>云浮市金顺通信设备有限公司</t>
  </si>
  <si>
    <t>云浮市络绎通讯设备有限公司</t>
  </si>
  <si>
    <t>罗定市森智贸易有限公司</t>
  </si>
  <si>
    <t>云浮市世劲通讯设备有限公司</t>
  </si>
  <si>
    <t>云浮市新炜佳商贸有限公司</t>
  </si>
  <si>
    <t>云浮市盈信鸽通讯有限公司</t>
  </si>
  <si>
    <t>罗定市顺易兴商贸有限公司</t>
  </si>
  <si>
    <t>云浮市越前线电讯有限公司</t>
  </si>
  <si>
    <t>罗定市新超盛贸易有限公司</t>
  </si>
  <si>
    <t>云浮市云诚通讯有限公司</t>
  </si>
  <si>
    <t>罗定市新万腾贸易有限公司</t>
  </si>
  <si>
    <t>云浮市政安科技有限公司</t>
  </si>
  <si>
    <t>罗定市源捷贸易有限公司</t>
  </si>
  <si>
    <t>罗定市云海贸易有限公司</t>
  </si>
  <si>
    <t>罗定市长辉家用电器有限公司</t>
  </si>
  <si>
    <t>云浮市自由易电信有限公司</t>
  </si>
  <si>
    <t>罗定市正兴隆冷气有限公司</t>
  </si>
  <si>
    <t>罗定市智信家电销售有限公司</t>
  </si>
  <si>
    <t>云浮中启通讯科技有限公司</t>
  </si>
  <si>
    <t>云浮中移优选通讯有限公司</t>
  </si>
  <si>
    <t>新风尚电器（新兴县）有限公司</t>
  </si>
  <si>
    <t>郁南县常兴通讯科技有限公司</t>
  </si>
  <si>
    <t>罗定市智行通讯有限公司</t>
  </si>
  <si>
    <t>新兴县丰乐电器有限公司</t>
  </si>
  <si>
    <t>云浮市康华科技有限公司</t>
  </si>
  <si>
    <t>新兴县恒昌盛机电设备有限公司</t>
  </si>
  <si>
    <t>云浮市隆海通讯有限公司</t>
  </si>
  <si>
    <t>云浮市雯乐科技有限公司</t>
  </si>
  <si>
    <t>总计</t>
  </si>
  <si>
    <t>新兴县京乐电器有限公司</t>
  </si>
  <si>
    <t>新兴县京群电器有限公司</t>
  </si>
  <si>
    <t>新兴县京瑞科技有限公司</t>
  </si>
  <si>
    <t>新兴县美邦电器有限公司</t>
  </si>
  <si>
    <t>新兴县睿骏电器有限公司</t>
  </si>
  <si>
    <t>新兴县翔鸿制冷机电设备有限公司</t>
  </si>
  <si>
    <t>新兴县新大雄鹰电器有限公司</t>
  </si>
  <si>
    <t>新兴县新坚冷气有限公司</t>
  </si>
  <si>
    <t>(空白)</t>
  </si>
  <si>
    <t>新兴县新盟科技有限公司</t>
  </si>
  <si>
    <t>新兴县云腾盛电器有限公司</t>
  </si>
  <si>
    <t>新兴县至家电器有限公司</t>
  </si>
  <si>
    <t>毅澄管理（云浮市）有限公司</t>
  </si>
  <si>
    <t>郁南县强盛电器有限公司</t>
  </si>
  <si>
    <t>郁南县盛恒电器有限公司</t>
  </si>
  <si>
    <t>郁南县腾信电器有限公司</t>
  </si>
  <si>
    <t>郁南县钟声电器有限公司</t>
  </si>
  <si>
    <t>云浮市百乐电器有限公司</t>
  </si>
  <si>
    <t>云浮市佰宏电器有限公司</t>
  </si>
  <si>
    <t>云浮市诚明九记电器有限公司</t>
  </si>
  <si>
    <t>云浮市恩桐贸易有限公司</t>
  </si>
  <si>
    <t>云浮市港信通电器有限公司</t>
  </si>
  <si>
    <t>云浮市恒升电器有限公司</t>
  </si>
  <si>
    <t>云浮市华记电器有限公司</t>
  </si>
  <si>
    <t>云浮市华凯电器有限公司</t>
  </si>
  <si>
    <t>云浮市华丽电器有限公司</t>
  </si>
  <si>
    <t>云浮市佳冠电器有限公司</t>
  </si>
  <si>
    <t>云浮市京猫电器有限公司</t>
  </si>
  <si>
    <t>云浮市乐大电器有限公司</t>
  </si>
  <si>
    <t>云浮市利华商贸有限公司</t>
  </si>
  <si>
    <t>云浮市耐特建材有限责任公司</t>
  </si>
  <si>
    <t>云浮市世纪鸿业机电设备有限公司</t>
  </si>
  <si>
    <t>云浮市添美电器有限公司</t>
  </si>
  <si>
    <t>云浮市同宏建筑科技有限公司</t>
  </si>
  <si>
    <t>云浮市雄城电器有限公司</t>
  </si>
  <si>
    <t>云浮市迅敏电器有限公司</t>
  </si>
  <si>
    <t>云浮市永鸿电器有限公司</t>
  </si>
  <si>
    <t>云浮市永信电器有限公司</t>
  </si>
  <si>
    <t>云浮市宇信电器有限公司</t>
  </si>
  <si>
    <t>云浮市裕盛电器有限公司</t>
  </si>
  <si>
    <t>云浮市悦华家用电器有限公司</t>
  </si>
  <si>
    <t>云浮市云城区佳利电器贸易有限公司</t>
  </si>
  <si>
    <t>云浮市云城区利业电器有限公司</t>
  </si>
  <si>
    <t>云浮市云城区悦凯电器有限公司</t>
  </si>
  <si>
    <t>云浮市云穗机电制冷有限公司</t>
  </si>
  <si>
    <t>云浮市云天隆家电有限公司</t>
  </si>
  <si>
    <t>云浮市筠鹏贸易有限公司</t>
  </si>
  <si>
    <t>云浮市智美机电有限公司</t>
  </si>
  <si>
    <t>罗定鸿枫贸易有限公司</t>
  </si>
  <si>
    <t>罗定润泽昌科技有限公司</t>
  </si>
  <si>
    <t>罗定市合家欢贸易有限公司</t>
  </si>
  <si>
    <t>罗定市华创智家电器有限公司</t>
  </si>
  <si>
    <t>罗定市嘉信电器有限公司</t>
  </si>
  <si>
    <t>罗定市晋然电器有限公司</t>
  </si>
  <si>
    <t>罗定市联兴商贸有限公司</t>
  </si>
  <si>
    <t>罗定市伟达家电商贸有限公司</t>
  </si>
  <si>
    <t>罗定市扬达商贸有限责任公司</t>
  </si>
  <si>
    <t>罗定市亿盛达商贸有限公司</t>
  </si>
  <si>
    <t>罗定市智丰电器有限公司</t>
  </si>
  <si>
    <t>新兴县盈业电器销售有限公司</t>
  </si>
  <si>
    <t>云浮格越机电有限公司</t>
  </si>
  <si>
    <t>云浮市三匠机电有限公司</t>
  </si>
  <si>
    <t>云浮市星宏海胜电器有限公司</t>
  </si>
  <si>
    <t>云浮市奕隆机电有限公司</t>
  </si>
  <si>
    <t>云浮市原新丽电器销售有限公司</t>
  </si>
  <si>
    <t>云浮市臻品电器有限公司</t>
  </si>
  <si>
    <t>云浮市星联科技发展有限公司</t>
  </si>
  <si>
    <t>罗定市雨禾商贸有限公司</t>
  </si>
  <si>
    <t>郁南县汉宇电器有限公司</t>
  </si>
  <si>
    <t>广东省广播电视网络股份有限公司云浮分公司</t>
  </si>
  <si>
    <t>罗定市星炫贸易有限公司</t>
  </si>
  <si>
    <t>云浮市大拇指电器有限公司</t>
  </si>
  <si>
    <t>新兴县一森空调设备工程有限公司</t>
  </si>
  <si>
    <t>新兴县东榕建筑工程有限公司</t>
  </si>
  <si>
    <t>云鼎龙厨电器（云浮市）有限公司</t>
  </si>
  <si>
    <t>罗定市诚成电器销售有限公司</t>
  </si>
  <si>
    <t>罗定市纲权电器有限公司</t>
  </si>
  <si>
    <t>罗定市恒富家电有限公司</t>
  </si>
  <si>
    <t>罗定市日继贸易有限公司</t>
  </si>
  <si>
    <t>罗定市一诺科技有限公司</t>
  </si>
  <si>
    <t>罗定市颖宁商贸有限责任公司</t>
  </si>
  <si>
    <t>罗定市卓恒电器有限公司</t>
  </si>
  <si>
    <t>新兴县睿品电器销售有限公司</t>
  </si>
  <si>
    <t>新兴县盛得易电器有限公司</t>
  </si>
  <si>
    <t>郁南县正鸿电器科技有限公司</t>
  </si>
  <si>
    <t>云浮市乐家福电器有限公司</t>
  </si>
  <si>
    <t>云浮市荣辉电器有限公司</t>
  </si>
  <si>
    <t>云浮市鑫亿电器有限公司</t>
  </si>
  <si>
    <t>云浮市轩铭电器有限公司</t>
  </si>
  <si>
    <t>云浮市壹言电器有限公司</t>
  </si>
  <si>
    <t>新兴县运顺商贸有限责任公司</t>
  </si>
  <si>
    <t>罗定市同富销售有限公司</t>
  </si>
  <si>
    <t>云浮市博海贸易有限公司</t>
  </si>
  <si>
    <t>罗定市熊记电器销售有限公司</t>
  </si>
  <si>
    <t>新兴县胜裕商贸有限公司</t>
  </si>
  <si>
    <t>云浮市达伟电器有限公司</t>
  </si>
  <si>
    <t>广东凌丰家品销售有限公司</t>
  </si>
  <si>
    <t>郁南县杰辉电器有限公司</t>
  </si>
  <si>
    <t>郁南县兴家电器销售有限公司</t>
  </si>
  <si>
    <t>云浮市天盟科技有限公司</t>
  </si>
  <si>
    <t>云浮市云安区富文电器有限公司</t>
  </si>
  <si>
    <t>备注</t>
  </si>
  <si>
    <t>序列号重复</t>
  </si>
  <si>
    <t>发票冲红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</si>
</sst>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5"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3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1" fillId="2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3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43" fontId="7" fillId="0" borderId="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8.7417361111" refreshedBy="czx" recordCount="53">
  <cacheSource type="worksheet">
    <worksheetSource ref="A1:D1048576" sheet="Sheet1"/>
  </cacheSource>
  <cacheFields count="4">
    <cacheField name="3" numFmtId="0">
      <sharedItems containsBlank="1" count="4">
        <s v="家电"/>
        <s v="3C"/>
        <s v="智能家居"/>
        <m/>
      </sharedItems>
    </cacheField>
    <cacheField name="1" numFmtId="0">
      <sharedItems containsBlank="1" count="48">
        <s v="罗定市格盛贸易有限公司"/>
        <s v="罗定市金禧电器有限公司"/>
        <s v="罗定市京丽电器有限公司"/>
        <s v="罗定市润铖贸易有限公司"/>
        <s v="罗定市泗纶镇聚群电器商行"/>
        <s v="罗定市鑫洋商品信息咨询有限公司"/>
        <s v="罗定市众诚贸易有限公司"/>
        <s v="罗定新奥能源发展有限公司"/>
        <s v="新兴县大利电器有限公司"/>
        <s v="新兴县鸿鼎电器有限公司"/>
        <s v="郁南县顺联电器有限公司"/>
        <s v="郁南县耀鳞电器零售有限公司"/>
        <s v="郁南县源源电器有限公司"/>
        <s v="云浮市爱嘉贸易有限公司"/>
        <s v="云浮市高昇电器销售有限公司"/>
        <s v="云浮市洪途电器有限公司"/>
        <s v="云浮市华悦电器有限公司"/>
        <s v="云浮市腾翔电器销售有限公司"/>
        <s v="云浮市云安区永强电器有限公司"/>
        <s v="云浮市众诚通信设备有限公司"/>
        <s v="罗定市业峻通信器材有限公司"/>
        <s v="新兴县新鸿发投资有限公司"/>
        <s v="云浮市云城区金信鸽科技有限公司"/>
        <s v="云浮市众邦通信器材有限公司"/>
        <s v="云浮盈信通信器材有限公司"/>
        <s v="中国联合网络通信有限公司云浮市分公司"/>
        <s v="锦蓝供应链（云浮）有限公司"/>
        <s v="罗定市国盟建筑工程有限公司"/>
        <s v="罗定市鸿悦商贸有限公司"/>
        <s v="罗定市盛泰电器销售有限公司"/>
        <s v="罗定市盛洋贸易有限公司"/>
        <s v="罗定市顺享电器有限公司"/>
        <s v="新兴县匠一家居有限公司"/>
        <s v="新兴县润发电器有限公司"/>
        <s v="新兴县尚智电器有限公司"/>
        <s v="新兴县涛烨电器销售有限公司"/>
        <s v="新兴县亿上建筑工程有限公司"/>
        <s v="新兴县义门商贸有限公司"/>
        <s v="郁南县格兴电器有限公司"/>
        <s v="郁南县美之声家用电器有限公司"/>
        <s v="云浮市创美家电器有限公司"/>
        <s v="云浮市华予机电设备科技有限公司"/>
        <s v="云浮市鑫隆泰装饰工程有限公司"/>
        <s v="云浮市益家电器有限公司"/>
        <s v="云浮市云安区业兴成电器销售有限公司"/>
        <s v="罗定市宜安建筑有限公司"/>
        <s v="云浮云移通讯有限公司"/>
        <m/>
      </sharedItems>
    </cacheField>
    <cacheField name="2" numFmtId="0">
      <sharedItems containsString="0" containsBlank="1" containsNumber="1" minValue="0" maxValue="5308.1" count="51">
        <n v="619.8"/>
        <n v="1784.45"/>
        <n v="859.8"/>
        <n v="637.4"/>
        <n v="659.8"/>
        <n v="5308.1"/>
        <n v="2324.4"/>
        <n v="479.8"/>
        <n v="850"/>
        <n v="1939.6"/>
        <n v="1079.8"/>
        <n v="559.8"/>
        <n v="550"/>
        <n v="2499.6"/>
        <n v="1139.6"/>
        <n v="959.8"/>
        <n v="846.75"/>
        <n v="209.85"/>
        <n v="344.85"/>
        <n v="500"/>
        <n v="1009.7"/>
        <n v="1352.15"/>
        <n v="494.7"/>
        <n v="910.05"/>
        <n v="218.7"/>
        <n v="464.85"/>
        <n v="919.8"/>
        <n v="925"/>
        <n v="599.8"/>
        <n v="379.8"/>
        <n v="779.8"/>
        <n v="250"/>
        <n v="2669.25"/>
        <n v="551.1"/>
        <n v="719.8"/>
        <n v="570"/>
        <n v="839.75"/>
        <n v="999.6"/>
        <n v="1250"/>
        <n v="1599.8"/>
        <n v="329.85"/>
        <n v="1869.45"/>
        <n v="674.7"/>
        <n v="1399.6"/>
        <n v="2000"/>
        <n v="539.8"/>
        <n v="254.85"/>
        <n v="1139.8"/>
        <n v="1000"/>
        <n v="59.7"/>
        <m/>
      </sharedItems>
    </cacheField>
    <cacheField name="备注" numFmtId="0">
      <sharedItems containsBlank="1" count="3">
        <s v="序列号重复"/>
        <s v="发票冲红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x v="0"/>
    <x v="0"/>
    <x v="0"/>
    <x v="0"/>
  </r>
  <r>
    <x v="0"/>
    <x v="1"/>
    <x v="1"/>
    <x v="0"/>
  </r>
  <r>
    <x v="0"/>
    <x v="2"/>
    <x v="2"/>
    <x v="0"/>
  </r>
  <r>
    <x v="0"/>
    <x v="3"/>
    <x v="3"/>
    <x v="0"/>
  </r>
  <r>
    <x v="0"/>
    <x v="4"/>
    <x v="4"/>
    <x v="0"/>
  </r>
  <r>
    <x v="0"/>
    <x v="5"/>
    <x v="5"/>
    <x v="0"/>
  </r>
  <r>
    <x v="0"/>
    <x v="6"/>
    <x v="6"/>
    <x v="0"/>
  </r>
  <r>
    <x v="0"/>
    <x v="7"/>
    <x v="7"/>
    <x v="0"/>
  </r>
  <r>
    <x v="0"/>
    <x v="8"/>
    <x v="8"/>
    <x v="0"/>
  </r>
  <r>
    <x v="0"/>
    <x v="9"/>
    <x v="0"/>
    <x v="0"/>
  </r>
  <r>
    <x v="0"/>
    <x v="10"/>
    <x v="9"/>
    <x v="0"/>
  </r>
  <r>
    <x v="0"/>
    <x v="11"/>
    <x v="10"/>
    <x v="0"/>
  </r>
  <r>
    <x v="0"/>
    <x v="12"/>
    <x v="11"/>
    <x v="0"/>
  </r>
  <r>
    <x v="0"/>
    <x v="13"/>
    <x v="12"/>
    <x v="0"/>
  </r>
  <r>
    <x v="0"/>
    <x v="14"/>
    <x v="13"/>
    <x v="0"/>
  </r>
  <r>
    <x v="0"/>
    <x v="15"/>
    <x v="14"/>
    <x v="0"/>
  </r>
  <r>
    <x v="0"/>
    <x v="16"/>
    <x v="15"/>
    <x v="0"/>
  </r>
  <r>
    <x v="0"/>
    <x v="17"/>
    <x v="16"/>
    <x v="0"/>
  </r>
  <r>
    <x v="0"/>
    <x v="18"/>
    <x v="17"/>
    <x v="0"/>
  </r>
  <r>
    <x v="0"/>
    <x v="19"/>
    <x v="18"/>
    <x v="0"/>
  </r>
  <r>
    <x v="1"/>
    <x v="20"/>
    <x v="19"/>
    <x v="1"/>
  </r>
  <r>
    <x v="1"/>
    <x v="21"/>
    <x v="20"/>
    <x v="1"/>
  </r>
  <r>
    <x v="1"/>
    <x v="22"/>
    <x v="21"/>
    <x v="1"/>
  </r>
  <r>
    <x v="1"/>
    <x v="23"/>
    <x v="19"/>
    <x v="1"/>
  </r>
  <r>
    <x v="1"/>
    <x v="19"/>
    <x v="22"/>
    <x v="1"/>
  </r>
  <r>
    <x v="1"/>
    <x v="24"/>
    <x v="23"/>
    <x v="1"/>
  </r>
  <r>
    <x v="1"/>
    <x v="25"/>
    <x v="24"/>
    <x v="1"/>
  </r>
  <r>
    <x v="0"/>
    <x v="26"/>
    <x v="25"/>
    <x v="1"/>
  </r>
  <r>
    <x v="0"/>
    <x v="27"/>
    <x v="26"/>
    <x v="1"/>
  </r>
  <r>
    <x v="0"/>
    <x v="28"/>
    <x v="27"/>
    <x v="1"/>
  </r>
  <r>
    <x v="0"/>
    <x v="1"/>
    <x v="28"/>
    <x v="1"/>
  </r>
  <r>
    <x v="0"/>
    <x v="2"/>
    <x v="29"/>
    <x v="1"/>
  </r>
  <r>
    <x v="0"/>
    <x v="29"/>
    <x v="30"/>
    <x v="1"/>
  </r>
  <r>
    <x v="0"/>
    <x v="30"/>
    <x v="31"/>
    <x v="1"/>
  </r>
  <r>
    <x v="0"/>
    <x v="31"/>
    <x v="32"/>
    <x v="1"/>
  </r>
  <r>
    <x v="0"/>
    <x v="32"/>
    <x v="33"/>
    <x v="1"/>
  </r>
  <r>
    <x v="0"/>
    <x v="33"/>
    <x v="34"/>
    <x v="1"/>
  </r>
  <r>
    <x v="0"/>
    <x v="34"/>
    <x v="35"/>
    <x v="1"/>
  </r>
  <r>
    <x v="0"/>
    <x v="35"/>
    <x v="36"/>
    <x v="1"/>
  </r>
  <r>
    <x v="0"/>
    <x v="36"/>
    <x v="37"/>
    <x v="1"/>
  </r>
  <r>
    <x v="0"/>
    <x v="37"/>
    <x v="38"/>
    <x v="1"/>
  </r>
  <r>
    <x v="0"/>
    <x v="38"/>
    <x v="39"/>
    <x v="1"/>
  </r>
  <r>
    <x v="0"/>
    <x v="39"/>
    <x v="40"/>
    <x v="1"/>
  </r>
  <r>
    <x v="0"/>
    <x v="10"/>
    <x v="41"/>
    <x v="1"/>
  </r>
  <r>
    <x v="0"/>
    <x v="40"/>
    <x v="42"/>
    <x v="1"/>
  </r>
  <r>
    <x v="0"/>
    <x v="41"/>
    <x v="43"/>
    <x v="1"/>
  </r>
  <r>
    <x v="0"/>
    <x v="42"/>
    <x v="44"/>
    <x v="1"/>
  </r>
  <r>
    <x v="0"/>
    <x v="43"/>
    <x v="45"/>
    <x v="1"/>
  </r>
  <r>
    <x v="0"/>
    <x v="44"/>
    <x v="46"/>
    <x v="1"/>
  </r>
  <r>
    <x v="0"/>
    <x v="22"/>
    <x v="47"/>
    <x v="1"/>
  </r>
  <r>
    <x v="2"/>
    <x v="45"/>
    <x v="48"/>
    <x v="1"/>
  </r>
  <r>
    <x v="2"/>
    <x v="46"/>
    <x v="49"/>
    <x v="1"/>
  </r>
  <r>
    <x v="3"/>
    <x v="47"/>
    <x v="5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0" multipleFieldFilters="0">
  <location ref="A3:C54" firstHeaderRow="1" firstDataRow="1" firstDataCol="2"/>
  <pivotFields count="4">
    <pivotField axis="axisRow" compact="0" defaultSubtotal="0" outline="0" showAll="0">
      <items count="4">
        <item x="1"/>
        <item x="0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48">
        <item x="26"/>
        <item x="0"/>
        <item x="27"/>
        <item x="28"/>
        <item x="1"/>
        <item x="2"/>
        <item x="3"/>
        <item x="29"/>
        <item x="30"/>
        <item x="31"/>
        <item x="4"/>
        <item x="5"/>
        <item x="20"/>
        <item x="45"/>
        <item x="6"/>
        <item x="7"/>
        <item x="8"/>
        <item x="9"/>
        <item x="32"/>
        <item x="33"/>
        <item x="34"/>
        <item x="35"/>
        <item x="21"/>
        <item x="36"/>
        <item x="37"/>
        <item x="38"/>
        <item x="39"/>
        <item x="10"/>
        <item x="11"/>
        <item x="12"/>
        <item x="13"/>
        <item x="40"/>
        <item x="14"/>
        <item x="15"/>
        <item x="41"/>
        <item x="16"/>
        <item x="17"/>
        <item x="42"/>
        <item x="43"/>
        <item x="44"/>
        <item x="18"/>
        <item x="22"/>
        <item x="23"/>
        <item x="19"/>
        <item x="24"/>
        <item x="46"/>
        <item x="25"/>
        <item x="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52">
        <item x="49"/>
        <item x="17"/>
        <item x="24"/>
        <item x="31"/>
        <item x="46"/>
        <item x="40"/>
        <item x="18"/>
        <item x="29"/>
        <item x="25"/>
        <item x="7"/>
        <item x="22"/>
        <item x="19"/>
        <item x="45"/>
        <item x="12"/>
        <item x="33"/>
        <item x="11"/>
        <item x="35"/>
        <item x="28"/>
        <item x="0"/>
        <item x="3"/>
        <item x="4"/>
        <item x="42"/>
        <item x="34"/>
        <item x="30"/>
        <item x="36"/>
        <item x="16"/>
        <item x="8"/>
        <item x="2"/>
        <item x="23"/>
        <item x="26"/>
        <item x="27"/>
        <item x="15"/>
        <item x="37"/>
        <item x="48"/>
        <item x="20"/>
        <item x="10"/>
        <item x="14"/>
        <item x="47"/>
        <item x="38"/>
        <item x="21"/>
        <item x="43"/>
        <item x="39"/>
        <item x="1"/>
        <item x="41"/>
        <item x="9"/>
        <item x="44"/>
        <item x="6"/>
        <item x="13"/>
        <item x="32"/>
        <item x="5"/>
        <item x="5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51">
    <i>
      <x/>
      <x v="12"/>
    </i>
    <i r="1">
      <x v="22"/>
    </i>
    <i r="1">
      <x v="41"/>
    </i>
    <i r="1">
      <x v="42"/>
    </i>
    <i r="1">
      <x v="43"/>
    </i>
    <i r="1">
      <x v="44"/>
    </i>
    <i r="1">
      <x v="4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3"/>
    </i>
    <i>
      <x v="2"/>
      <x v="13"/>
    </i>
    <i r="1">
      <x v="45"/>
    </i>
    <i>
      <x v="3"/>
      <x v="47"/>
    </i>
    <i t="grand">
      <x/>
    </i>
  </rowItems>
  <colItems count="1">
    <i/>
  </colItems>
  <dataFields count="1">
    <dataField name="求和项:2" fld="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7"/>
  <sheetViews>
    <sheetView tabSelected="1" view="pageBreakPreview" zoomScaleNormal="100" workbookViewId="0">
      <pane xSplit="2" ySplit="2" topLeftCell="C42" activePane="bottomRight" state="frozen"/>
      <selection/>
      <selection pane="topRight"/>
      <selection pane="bottomLeft"/>
      <selection pane="bottomRight" activeCell="F52" sqref="F52"/>
    </sheetView>
  </sheetViews>
  <sheetFormatPr defaultColWidth="9" defaultRowHeight="20" customHeight="1"/>
  <cols>
    <col min="1" max="1" width="8.66666666666667" style="3" customWidth="1"/>
    <col min="2" max="2" width="10.775" style="4" customWidth="1"/>
    <col min="3" max="3" width="43.4416666666667" style="4" customWidth="1"/>
    <col min="4" max="4" width="16.125" style="4" customWidth="1"/>
    <col min="5" max="5" width="14.125" style="4" customWidth="1"/>
    <col min="6" max="6" width="19" style="4" customWidth="1"/>
    <col min="7" max="8" width="9" style="4"/>
    <col min="9" max="14" width="14.4416666666667" style="4"/>
    <col min="15" max="15" width="9" style="4"/>
    <col min="16" max="16" width="15.6666666666667" style="4" customWidth="1"/>
    <col min="17" max="18" width="9" style="4"/>
    <col min="19" max="19" width="9.66666666666667" style="4"/>
    <col min="20" max="21" width="9" style="4"/>
    <col min="22" max="22" width="14.4416666666667" style="4" customWidth="1"/>
    <col min="23" max="24" width="9" style="4"/>
    <col min="25" max="26" width="14.4416666666667" style="4" customWidth="1"/>
    <col min="27" max="16384" width="9" style="4"/>
  </cols>
  <sheetData>
    <row r="1" ht="76" customHeight="1" spans="1:5">
      <c r="A1" s="5" t="s">
        <v>0</v>
      </c>
      <c r="B1" s="5"/>
      <c r="C1" s="5"/>
      <c r="D1" s="5"/>
      <c r="E1" s="5"/>
    </row>
    <row r="2" s="2" customFormat="1" ht="28.5" spans="1:6">
      <c r="A2" s="6" t="s">
        <v>1</v>
      </c>
      <c r="B2" s="7" t="s">
        <v>2</v>
      </c>
      <c r="C2" s="7" t="s">
        <v>3</v>
      </c>
      <c r="D2" s="8" t="s">
        <v>4</v>
      </c>
      <c r="E2" s="16" t="s">
        <v>5</v>
      </c>
      <c r="F2" s="17"/>
    </row>
    <row r="3" s="2" customFormat="1" ht="25" customHeight="1" spans="1:19">
      <c r="A3" s="9" t="s">
        <v>6</v>
      </c>
      <c r="B3" s="9"/>
      <c r="C3" s="9"/>
      <c r="D3" s="9"/>
      <c r="E3" s="9"/>
      <c r="F3" s="17"/>
      <c r="R3" s="18"/>
      <c r="S3" s="18"/>
    </row>
    <row r="4" s="2" customFormat="1" ht="25" customHeight="1" spans="1:19">
      <c r="A4" s="10">
        <v>1</v>
      </c>
      <c r="B4" s="11" t="s">
        <v>7</v>
      </c>
      <c r="C4" s="11" t="s">
        <v>8</v>
      </c>
      <c r="D4" s="11">
        <v>-5308.1</v>
      </c>
      <c r="E4" s="11" t="s">
        <v>9</v>
      </c>
      <c r="F4" s="2"/>
      <c r="R4" s="19"/>
      <c r="S4" s="20"/>
    </row>
    <row r="5" s="2" customFormat="1" ht="25" customHeight="1" spans="1:19">
      <c r="A5" s="10">
        <v>2</v>
      </c>
      <c r="B5" s="11" t="s">
        <v>7</v>
      </c>
      <c r="C5" s="11" t="s">
        <v>10</v>
      </c>
      <c r="D5" s="12">
        <v>-2409.25</v>
      </c>
      <c r="E5" s="11" t="s">
        <v>11</v>
      </c>
      <c r="F5" s="2"/>
      <c r="R5" s="19"/>
      <c r="S5" s="20"/>
    </row>
    <row r="6" s="2" customFormat="1" ht="25" customHeight="1" spans="1:19">
      <c r="A6" s="10">
        <v>3</v>
      </c>
      <c r="B6" s="11" t="s">
        <v>7</v>
      </c>
      <c r="C6" s="11" t="s">
        <v>12</v>
      </c>
      <c r="D6" s="11">
        <v>-2669.25</v>
      </c>
      <c r="E6" s="11" t="s">
        <v>9</v>
      </c>
      <c r="F6" s="2"/>
      <c r="R6" s="19"/>
      <c r="S6" s="20"/>
    </row>
    <row r="7" s="2" customFormat="1" ht="25" customHeight="1" spans="1:19">
      <c r="A7" s="10">
        <v>4</v>
      </c>
      <c r="B7" s="11" t="s">
        <v>7</v>
      </c>
      <c r="C7" s="11" t="s">
        <v>13</v>
      </c>
      <c r="D7" s="11">
        <v>-2499.6</v>
      </c>
      <c r="E7" s="11" t="s">
        <v>11</v>
      </c>
      <c r="F7" s="2"/>
      <c r="R7" s="19"/>
      <c r="S7" s="20"/>
    </row>
    <row r="8" s="2" customFormat="1" ht="25" customHeight="1" spans="1:19">
      <c r="A8" s="10">
        <v>5</v>
      </c>
      <c r="B8" s="11" t="s">
        <v>14</v>
      </c>
      <c r="C8" s="11" t="s">
        <v>15</v>
      </c>
      <c r="D8" s="11">
        <v>-2491.95</v>
      </c>
      <c r="E8" s="11" t="s">
        <v>16</v>
      </c>
      <c r="F8" s="2"/>
      <c r="R8" s="19"/>
      <c r="S8" s="20"/>
    </row>
    <row r="9" s="2" customFormat="1" ht="25" customHeight="1" spans="1:19">
      <c r="A9" s="10">
        <v>6</v>
      </c>
      <c r="B9" s="11" t="s">
        <v>7</v>
      </c>
      <c r="C9" s="11" t="s">
        <v>17</v>
      </c>
      <c r="D9" s="11">
        <v>-2384.25</v>
      </c>
      <c r="E9" s="11" t="s">
        <v>9</v>
      </c>
      <c r="F9" s="2"/>
      <c r="R9" s="19"/>
      <c r="S9" s="20"/>
    </row>
    <row r="10" s="2" customFormat="1" ht="25" customHeight="1" spans="1:19">
      <c r="A10" s="10">
        <v>7</v>
      </c>
      <c r="B10" s="11" t="s">
        <v>7</v>
      </c>
      <c r="C10" s="11" t="s">
        <v>18</v>
      </c>
      <c r="D10" s="11">
        <v>-2324.4</v>
      </c>
      <c r="E10" s="11" t="s">
        <v>9</v>
      </c>
      <c r="F10" s="2"/>
      <c r="R10" s="19"/>
      <c r="S10" s="20"/>
    </row>
    <row r="11" s="2" customFormat="1" ht="25" customHeight="1" spans="1:19">
      <c r="A11" s="10">
        <v>8</v>
      </c>
      <c r="B11" s="11" t="s">
        <v>7</v>
      </c>
      <c r="C11" s="11" t="s">
        <v>19</v>
      </c>
      <c r="D11" s="11">
        <v>-2000</v>
      </c>
      <c r="E11" s="11" t="s">
        <v>16</v>
      </c>
      <c r="F11" s="2"/>
      <c r="R11" s="19"/>
      <c r="S11" s="20"/>
    </row>
    <row r="12" s="2" customFormat="1" ht="25" customHeight="1" spans="1:19">
      <c r="A12" s="10">
        <v>9</v>
      </c>
      <c r="B12" s="11" t="s">
        <v>7</v>
      </c>
      <c r="C12" s="11" t="s">
        <v>20</v>
      </c>
      <c r="D12" s="11">
        <v>-1599.8</v>
      </c>
      <c r="E12" s="11" t="s">
        <v>11</v>
      </c>
      <c r="F12" s="2"/>
      <c r="R12" s="19"/>
      <c r="S12" s="20"/>
    </row>
    <row r="13" s="2" customFormat="1" ht="25" customHeight="1" spans="1:19">
      <c r="A13" s="10">
        <v>10</v>
      </c>
      <c r="B13" s="11" t="s">
        <v>7</v>
      </c>
      <c r="C13" s="11" t="s">
        <v>21</v>
      </c>
      <c r="D13" s="11">
        <v>-1399.6</v>
      </c>
      <c r="E13" s="11" t="s">
        <v>16</v>
      </c>
      <c r="F13" s="2"/>
      <c r="R13" s="19"/>
      <c r="S13" s="20"/>
    </row>
    <row r="14" s="2" customFormat="1" ht="25" customHeight="1" spans="1:19">
      <c r="A14" s="10">
        <v>11</v>
      </c>
      <c r="B14" s="11" t="s">
        <v>7</v>
      </c>
      <c r="C14" s="11" t="s">
        <v>22</v>
      </c>
      <c r="D14" s="11">
        <v>-1239.6</v>
      </c>
      <c r="E14" s="11" t="s">
        <v>9</v>
      </c>
      <c r="F14" s="2"/>
      <c r="R14" s="19"/>
      <c r="S14" s="20"/>
    </row>
    <row r="15" s="2" customFormat="1" ht="25" customHeight="1" spans="1:19">
      <c r="A15" s="10">
        <v>12</v>
      </c>
      <c r="B15" s="11" t="s">
        <v>7</v>
      </c>
      <c r="C15" s="11" t="s">
        <v>23</v>
      </c>
      <c r="D15" s="11">
        <v>-1139.6</v>
      </c>
      <c r="E15" s="11" t="s">
        <v>16</v>
      </c>
      <c r="F15" s="2"/>
      <c r="R15" s="19"/>
      <c r="S15" s="20"/>
    </row>
    <row r="16" s="2" customFormat="1" ht="25" customHeight="1" spans="1:19">
      <c r="A16" s="10">
        <v>13</v>
      </c>
      <c r="B16" s="11" t="s">
        <v>7</v>
      </c>
      <c r="C16" s="11" t="s">
        <v>24</v>
      </c>
      <c r="D16" s="11">
        <v>-1079.8</v>
      </c>
      <c r="E16" s="11" t="s">
        <v>11</v>
      </c>
      <c r="F16" s="2"/>
      <c r="R16" s="19"/>
      <c r="S16" s="20"/>
    </row>
    <row r="17" s="2" customFormat="1" ht="25" customHeight="1" spans="1:19">
      <c r="A17" s="10">
        <v>14</v>
      </c>
      <c r="B17" s="11" t="s">
        <v>25</v>
      </c>
      <c r="C17" s="11" t="s">
        <v>26</v>
      </c>
      <c r="D17" s="11">
        <v>-1009.7</v>
      </c>
      <c r="E17" s="11" t="s">
        <v>27</v>
      </c>
      <c r="F17" s="2"/>
      <c r="R17" s="19"/>
      <c r="S17" s="20"/>
    </row>
    <row r="18" s="2" customFormat="1" ht="25" customHeight="1" spans="1:19">
      <c r="A18" s="10">
        <v>15</v>
      </c>
      <c r="B18" s="11" t="s">
        <v>7</v>
      </c>
      <c r="C18" s="11" t="s">
        <v>28</v>
      </c>
      <c r="D18" s="11">
        <v>-999.6</v>
      </c>
      <c r="E18" s="11" t="s">
        <v>27</v>
      </c>
      <c r="F18" s="2"/>
      <c r="R18" s="19"/>
      <c r="S18" s="20"/>
    </row>
    <row r="19" s="2" customFormat="1" ht="25" customHeight="1" spans="1:19">
      <c r="A19" s="10">
        <v>16</v>
      </c>
      <c r="B19" s="11" t="s">
        <v>7</v>
      </c>
      <c r="C19" s="11" t="s">
        <v>29</v>
      </c>
      <c r="D19" s="11">
        <v>-959.8</v>
      </c>
      <c r="E19" s="11" t="s">
        <v>16</v>
      </c>
      <c r="F19" s="2"/>
      <c r="R19" s="19"/>
      <c r="S19" s="20"/>
    </row>
    <row r="20" s="2" customFormat="1" ht="25" customHeight="1" spans="1:19">
      <c r="A20" s="10">
        <v>17</v>
      </c>
      <c r="B20" s="11" t="s">
        <v>7</v>
      </c>
      <c r="C20" s="11" t="s">
        <v>30</v>
      </c>
      <c r="D20" s="11">
        <v>-925</v>
      </c>
      <c r="E20" s="11" t="s">
        <v>9</v>
      </c>
      <c r="F20" s="2"/>
      <c r="R20" s="19"/>
      <c r="S20" s="20"/>
    </row>
    <row r="21" s="2" customFormat="1" ht="25" customHeight="1" spans="1:19">
      <c r="A21" s="10">
        <v>18</v>
      </c>
      <c r="B21" s="11" t="s">
        <v>7</v>
      </c>
      <c r="C21" s="11" t="s">
        <v>31</v>
      </c>
      <c r="D21" s="11">
        <v>-919.8</v>
      </c>
      <c r="E21" s="11" t="s">
        <v>9</v>
      </c>
      <c r="F21" s="2"/>
      <c r="R21" s="19"/>
      <c r="S21" s="20"/>
    </row>
    <row r="22" s="2" customFormat="1" ht="25" customHeight="1" spans="1:19">
      <c r="A22" s="10">
        <v>19</v>
      </c>
      <c r="B22" s="11" t="s">
        <v>25</v>
      </c>
      <c r="C22" s="11" t="s">
        <v>32</v>
      </c>
      <c r="D22" s="11">
        <v>-910.05</v>
      </c>
      <c r="E22" s="11" t="s">
        <v>16</v>
      </c>
      <c r="F22" s="2"/>
      <c r="R22" s="19"/>
      <c r="S22" s="20"/>
    </row>
    <row r="23" s="2" customFormat="1" ht="25" customHeight="1" spans="1:19">
      <c r="A23" s="10">
        <v>20</v>
      </c>
      <c r="B23" s="11" t="s">
        <v>7</v>
      </c>
      <c r="C23" s="11" t="s">
        <v>33</v>
      </c>
      <c r="D23" s="11">
        <v>-850</v>
      </c>
      <c r="E23" s="11" t="s">
        <v>27</v>
      </c>
      <c r="F23" s="2"/>
      <c r="R23" s="19"/>
      <c r="S23" s="20"/>
    </row>
    <row r="24" s="2" customFormat="1" ht="25" customHeight="1" spans="1:19">
      <c r="A24" s="10">
        <v>21</v>
      </c>
      <c r="B24" s="11" t="s">
        <v>7</v>
      </c>
      <c r="C24" s="11" t="s">
        <v>34</v>
      </c>
      <c r="D24" s="11">
        <v>-846.75</v>
      </c>
      <c r="E24" s="11" t="s">
        <v>16</v>
      </c>
      <c r="F24" s="2"/>
      <c r="R24" s="19"/>
      <c r="S24" s="20"/>
    </row>
    <row r="25" s="2" customFormat="1" ht="25" customHeight="1" spans="1:19">
      <c r="A25" s="10">
        <v>22</v>
      </c>
      <c r="B25" s="11" t="s">
        <v>7</v>
      </c>
      <c r="C25" s="11" t="s">
        <v>35</v>
      </c>
      <c r="D25" s="11">
        <v>-839.75</v>
      </c>
      <c r="E25" s="11" t="s">
        <v>27</v>
      </c>
      <c r="F25" s="2"/>
      <c r="R25" s="19"/>
      <c r="S25" s="20"/>
    </row>
    <row r="26" s="2" customFormat="1" ht="25" customHeight="1" spans="1:19">
      <c r="A26" s="10">
        <v>23</v>
      </c>
      <c r="B26" s="11" t="s">
        <v>14</v>
      </c>
      <c r="C26" s="11" t="s">
        <v>36</v>
      </c>
      <c r="D26" s="11">
        <v>-839.55</v>
      </c>
      <c r="E26" s="11" t="s">
        <v>9</v>
      </c>
      <c r="F26" s="2"/>
      <c r="R26" s="19"/>
      <c r="S26" s="20"/>
    </row>
    <row r="27" s="2" customFormat="1" ht="25" customHeight="1" spans="1:19">
      <c r="A27" s="10">
        <v>24</v>
      </c>
      <c r="B27" s="11" t="s">
        <v>7</v>
      </c>
      <c r="C27" s="11" t="s">
        <v>37</v>
      </c>
      <c r="D27" s="11">
        <v>-779.8</v>
      </c>
      <c r="E27" s="11" t="s">
        <v>9</v>
      </c>
      <c r="F27" s="2"/>
      <c r="R27" s="19"/>
      <c r="S27" s="20"/>
    </row>
    <row r="28" s="2" customFormat="1" ht="25" customHeight="1" spans="1:19">
      <c r="A28" s="10">
        <v>25</v>
      </c>
      <c r="B28" s="11" t="s">
        <v>7</v>
      </c>
      <c r="C28" s="11" t="s">
        <v>38</v>
      </c>
      <c r="D28" s="11">
        <v>-719.8</v>
      </c>
      <c r="E28" s="11" t="s">
        <v>27</v>
      </c>
      <c r="F28" s="2"/>
      <c r="R28" s="19"/>
      <c r="S28" s="20"/>
    </row>
    <row r="29" s="2" customFormat="1" ht="25" customHeight="1" spans="1:19">
      <c r="A29" s="10">
        <v>26</v>
      </c>
      <c r="B29" s="11" t="s">
        <v>7</v>
      </c>
      <c r="C29" s="11" t="s">
        <v>39</v>
      </c>
      <c r="D29" s="11">
        <v>-674.7</v>
      </c>
      <c r="E29" s="11" t="s">
        <v>16</v>
      </c>
      <c r="F29" s="2"/>
      <c r="R29" s="19"/>
      <c r="S29" s="20"/>
    </row>
    <row r="30" s="2" customFormat="1" ht="25" customHeight="1" spans="1:19">
      <c r="A30" s="10">
        <v>27</v>
      </c>
      <c r="B30" s="11" t="s">
        <v>7</v>
      </c>
      <c r="C30" s="11" t="s">
        <v>40</v>
      </c>
      <c r="D30" s="11">
        <v>-659.8</v>
      </c>
      <c r="E30" s="11" t="s">
        <v>9</v>
      </c>
      <c r="F30" s="2"/>
      <c r="R30" s="19"/>
      <c r="S30" s="20"/>
    </row>
    <row r="31" s="2" customFormat="1" ht="25" customHeight="1" spans="1:19">
      <c r="A31" s="10">
        <v>28</v>
      </c>
      <c r="B31" s="11" t="s">
        <v>7</v>
      </c>
      <c r="C31" s="11" t="s">
        <v>41</v>
      </c>
      <c r="D31" s="11">
        <v>-637.4</v>
      </c>
      <c r="E31" s="11" t="s">
        <v>9</v>
      </c>
      <c r="F31" s="2"/>
      <c r="R31" s="19"/>
      <c r="S31" s="20"/>
    </row>
    <row r="32" s="2" customFormat="1" ht="25" customHeight="1" spans="1:19">
      <c r="A32" s="10">
        <v>29</v>
      </c>
      <c r="B32" s="11" t="s">
        <v>7</v>
      </c>
      <c r="C32" s="11" t="s">
        <v>42</v>
      </c>
      <c r="D32" s="11">
        <v>-619.8</v>
      </c>
      <c r="E32" s="11" t="s">
        <v>9</v>
      </c>
      <c r="F32" s="2"/>
      <c r="R32" s="19"/>
      <c r="S32" s="20"/>
    </row>
    <row r="33" s="2" customFormat="1" ht="25" customHeight="1" spans="1:19">
      <c r="A33" s="10">
        <v>30</v>
      </c>
      <c r="B33" s="11" t="s">
        <v>7</v>
      </c>
      <c r="C33" s="11" t="s">
        <v>43</v>
      </c>
      <c r="D33" s="11">
        <v>-619.8</v>
      </c>
      <c r="E33" s="11" t="s">
        <v>27</v>
      </c>
      <c r="F33" s="2"/>
      <c r="R33" s="19"/>
      <c r="S33" s="20"/>
    </row>
    <row r="34" s="2" customFormat="1" ht="25" customHeight="1" spans="1:19">
      <c r="A34" s="10">
        <v>31</v>
      </c>
      <c r="B34" s="11" t="s">
        <v>7</v>
      </c>
      <c r="C34" s="11" t="s">
        <v>44</v>
      </c>
      <c r="D34" s="11">
        <v>-570</v>
      </c>
      <c r="E34" s="11" t="s">
        <v>27</v>
      </c>
      <c r="F34" s="2"/>
      <c r="R34" s="19"/>
      <c r="S34" s="20"/>
    </row>
    <row r="35" s="2" customFormat="1" ht="25" customHeight="1" spans="1:19">
      <c r="A35" s="10">
        <v>32</v>
      </c>
      <c r="B35" s="11" t="s">
        <v>7</v>
      </c>
      <c r="C35" s="11" t="s">
        <v>45</v>
      </c>
      <c r="D35" s="11">
        <v>-559.8</v>
      </c>
      <c r="E35" s="11" t="s">
        <v>11</v>
      </c>
      <c r="F35" s="2"/>
      <c r="R35" s="19"/>
      <c r="S35" s="20"/>
    </row>
    <row r="36" s="2" customFormat="1" ht="25" customHeight="1" spans="1:19">
      <c r="A36" s="10">
        <v>33</v>
      </c>
      <c r="B36" s="11" t="s">
        <v>7</v>
      </c>
      <c r="C36" s="11" t="s">
        <v>46</v>
      </c>
      <c r="D36" s="11">
        <v>-551.1</v>
      </c>
      <c r="E36" s="11" t="s">
        <v>27</v>
      </c>
      <c r="F36" s="2"/>
      <c r="R36" s="19"/>
      <c r="S36" s="20"/>
    </row>
    <row r="37" s="2" customFormat="1" ht="25" customHeight="1" spans="1:19">
      <c r="A37" s="10">
        <v>34</v>
      </c>
      <c r="B37" s="11" t="s">
        <v>7</v>
      </c>
      <c r="C37" s="11" t="s">
        <v>47</v>
      </c>
      <c r="D37" s="11">
        <v>-550</v>
      </c>
      <c r="E37" s="11" t="s">
        <v>16</v>
      </c>
      <c r="F37" s="2"/>
      <c r="R37" s="19"/>
      <c r="S37" s="20"/>
    </row>
    <row r="38" s="2" customFormat="1" ht="25" customHeight="1" spans="1:19">
      <c r="A38" s="10">
        <v>35</v>
      </c>
      <c r="B38" s="11" t="s">
        <v>7</v>
      </c>
      <c r="C38" s="11" t="s">
        <v>48</v>
      </c>
      <c r="D38" s="11">
        <v>-539.8</v>
      </c>
      <c r="E38" s="11" t="s">
        <v>11</v>
      </c>
      <c r="F38" s="2"/>
      <c r="R38" s="21"/>
      <c r="S38" s="22"/>
    </row>
    <row r="39" s="2" customFormat="1" ht="25" customHeight="1" spans="1:19">
      <c r="A39" s="10">
        <v>36</v>
      </c>
      <c r="B39" s="11" t="s">
        <v>25</v>
      </c>
      <c r="C39" s="11" t="s">
        <v>49</v>
      </c>
      <c r="D39" s="11">
        <v>-500</v>
      </c>
      <c r="E39" s="11" t="s">
        <v>16</v>
      </c>
      <c r="F39" s="2"/>
      <c r="R39" s="19"/>
      <c r="S39" s="20"/>
    </row>
    <row r="40" s="2" customFormat="1" ht="25" customHeight="1" spans="1:19">
      <c r="A40" s="10">
        <v>37</v>
      </c>
      <c r="B40" s="11" t="s">
        <v>7</v>
      </c>
      <c r="C40" s="11" t="s">
        <v>50</v>
      </c>
      <c r="D40" s="11">
        <v>-464.85</v>
      </c>
      <c r="E40" s="11" t="s">
        <v>11</v>
      </c>
      <c r="F40" s="2"/>
      <c r="R40" s="23"/>
      <c r="S40" s="24"/>
    </row>
    <row r="41" s="2" customFormat="1" ht="25" customHeight="1" spans="1:5">
      <c r="A41" s="10">
        <v>38</v>
      </c>
      <c r="B41" s="11" t="s">
        <v>7</v>
      </c>
      <c r="C41" s="11" t="s">
        <v>51</v>
      </c>
      <c r="D41" s="11">
        <v>-329.85</v>
      </c>
      <c r="E41" s="11" t="s">
        <v>11</v>
      </c>
    </row>
    <row r="42" s="2" customFormat="1" ht="25" customHeight="1" spans="1:5">
      <c r="A42" s="10">
        <v>39</v>
      </c>
      <c r="B42" s="11" t="s">
        <v>7</v>
      </c>
      <c r="C42" s="11" t="s">
        <v>52</v>
      </c>
      <c r="D42" s="11">
        <v>-254.85</v>
      </c>
      <c r="E42" s="11" t="s">
        <v>53</v>
      </c>
    </row>
    <row r="43" s="2" customFormat="1" ht="25" customHeight="1" spans="1:5">
      <c r="A43" s="10">
        <v>40</v>
      </c>
      <c r="B43" s="11" t="s">
        <v>7</v>
      </c>
      <c r="C43" s="11" t="s">
        <v>54</v>
      </c>
      <c r="D43" s="11">
        <v>-250</v>
      </c>
      <c r="E43" s="11" t="s">
        <v>9</v>
      </c>
    </row>
    <row r="44" s="2" customFormat="1" ht="25" customHeight="1" spans="1:5">
      <c r="A44" s="10">
        <v>41</v>
      </c>
      <c r="B44" s="11" t="s">
        <v>25</v>
      </c>
      <c r="C44" s="11" t="s">
        <v>55</v>
      </c>
      <c r="D44" s="11">
        <v>-218.7</v>
      </c>
      <c r="E44" s="11" t="s">
        <v>16</v>
      </c>
    </row>
    <row r="45" s="2" customFormat="1" ht="25" customHeight="1" spans="1:5">
      <c r="A45" s="10">
        <v>42</v>
      </c>
      <c r="B45" s="11" t="s">
        <v>7</v>
      </c>
      <c r="C45" s="11" t="s">
        <v>56</v>
      </c>
      <c r="D45" s="11">
        <v>-209.85</v>
      </c>
      <c r="E45" s="11" t="s">
        <v>53</v>
      </c>
    </row>
    <row r="46" s="2" customFormat="1" ht="25" customHeight="1" spans="1:5">
      <c r="A46" s="10">
        <v>43</v>
      </c>
      <c r="B46" s="11" t="s">
        <v>57</v>
      </c>
      <c r="C46" s="11" t="s">
        <v>58</v>
      </c>
      <c r="D46" s="11">
        <v>-59.7</v>
      </c>
      <c r="E46" s="11" t="s">
        <v>16</v>
      </c>
    </row>
    <row r="47" s="2" customFormat="1" ht="25" customHeight="1" spans="1:5">
      <c r="A47" s="10">
        <v>44</v>
      </c>
      <c r="B47" s="11" t="s">
        <v>7</v>
      </c>
      <c r="C47" s="11" t="s">
        <v>59</v>
      </c>
      <c r="D47" s="11">
        <v>-1250</v>
      </c>
      <c r="E47" s="11" t="s">
        <v>27</v>
      </c>
    </row>
    <row r="48" s="2" customFormat="1" ht="25" customHeight="1" spans="1:5">
      <c r="A48" s="10">
        <v>45</v>
      </c>
      <c r="B48" s="11" t="s">
        <v>57</v>
      </c>
      <c r="C48" s="11" t="s">
        <v>60</v>
      </c>
      <c r="D48" s="11">
        <v>-1000</v>
      </c>
      <c r="E48" s="11" t="s">
        <v>9</v>
      </c>
    </row>
    <row r="49" s="2" customFormat="1" ht="25" customHeight="1" spans="1:5">
      <c r="A49" s="10">
        <v>46</v>
      </c>
      <c r="B49" s="11" t="s">
        <v>25</v>
      </c>
      <c r="C49" s="11" t="s">
        <v>61</v>
      </c>
      <c r="D49" s="11">
        <v>-500</v>
      </c>
      <c r="E49" s="11" t="s">
        <v>9</v>
      </c>
    </row>
    <row r="50" s="2" customFormat="1" ht="25" customHeight="1" spans="1:19">
      <c r="A50" s="10" t="s">
        <v>62</v>
      </c>
      <c r="B50" s="10"/>
      <c r="C50" s="10"/>
      <c r="D50" s="11">
        <f>SUM(D4:D49)</f>
        <v>-50164.8</v>
      </c>
      <c r="E50" s="11"/>
      <c r="R50" s="18"/>
      <c r="S50" s="18"/>
    </row>
    <row r="51" s="2" customFormat="1" ht="25" customHeight="1" spans="1:19">
      <c r="A51" s="9" t="s">
        <v>63</v>
      </c>
      <c r="B51" s="9"/>
      <c r="C51" s="9"/>
      <c r="D51" s="9"/>
      <c r="E51" s="9"/>
      <c r="R51" s="18"/>
      <c r="S51" s="18"/>
    </row>
    <row r="52" s="2" customFormat="1" ht="25" customHeight="1" spans="1:19">
      <c r="A52" s="10">
        <v>47</v>
      </c>
      <c r="B52" s="11" t="s">
        <v>7</v>
      </c>
      <c r="C52" s="11" t="s">
        <v>64</v>
      </c>
      <c r="D52" s="13">
        <v>-479.8</v>
      </c>
      <c r="E52" s="11" t="s">
        <v>9</v>
      </c>
      <c r="F52" s="2"/>
      <c r="R52" s="19"/>
      <c r="S52" s="20"/>
    </row>
    <row r="53" s="2" customFormat="1" ht="25" customHeight="1" spans="1:5">
      <c r="A53" s="14" t="s">
        <v>62</v>
      </c>
      <c r="B53" s="15"/>
      <c r="C53" s="15"/>
      <c r="D53" s="11">
        <v>-479.8</v>
      </c>
      <c r="E53" s="11"/>
    </row>
    <row r="57" hidden="1" customHeight="1" spans="4:4">
      <c r="D57" s="4" t="e">
        <f>D53-#REF!</f>
        <v>#REF!</v>
      </c>
    </row>
  </sheetData>
  <autoFilter xmlns:etc="http://www.wps.cn/officeDocument/2017/etCustomData" ref="A2:AA53" etc:filterBottomFollowUsedRange="0">
    <sortState ref="A2:AA53">
      <sortCondition ref="D2" descending="1"/>
    </sortState>
    <extLst/>
  </autoFilter>
  <mergeCells count="5">
    <mergeCell ref="A1:E1"/>
    <mergeCell ref="A3:E3"/>
    <mergeCell ref="A50:C50"/>
    <mergeCell ref="A51:E51"/>
    <mergeCell ref="A53:C53"/>
  </mergeCells>
  <conditionalFormatting sqref="C4:C49 C52 A53">
    <cfRule type="duplicateValues" dxfId="0" priority="1"/>
  </conditionalFormatting>
  <conditionalFormatting sqref="R4:R38 R53 R47:R48">
    <cfRule type="duplicateValues" dxfId="0" priority="2"/>
  </conditionalFormatting>
  <printOptions horizontalCentered="1"/>
  <pageMargins left="0.503472222222222" right="0.503472222222222" top="0.275" bottom="0.0784722222222222" header="0.298611111111111" footer="0.298611111111111"/>
  <pageSetup paperSize="9" fitToHeight="0" orientation="portrait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1"/>
  <sheetViews>
    <sheetView topLeftCell="A26" workbookViewId="0">
      <selection activeCell="A4" sqref="A4:A54"/>
    </sheetView>
  </sheetViews>
  <sheetFormatPr defaultColWidth="8.89166666666667" defaultRowHeight="14.25"/>
  <cols>
    <col min="1" max="1" width="9.66666666666667"/>
    <col min="2" max="2" width="41.1083333333333"/>
    <col min="3" max="4" width="10.225"/>
    <col min="5" max="6" width="10.6666666666667"/>
    <col min="8" max="8" width="9.66666666666667"/>
  </cols>
  <sheetData>
    <row r="1" spans="12:18">
      <c r="L1" t="s">
        <v>7</v>
      </c>
      <c r="O1" t="s">
        <v>25</v>
      </c>
      <c r="R1" t="s">
        <v>57</v>
      </c>
    </row>
    <row r="2" spans="12:19">
      <c r="L2" t="s">
        <v>65</v>
      </c>
      <c r="M2" t="s">
        <v>66</v>
      </c>
      <c r="O2" t="s">
        <v>65</v>
      </c>
      <c r="P2" t="s">
        <v>66</v>
      </c>
      <c r="R2" t="s">
        <v>65</v>
      </c>
      <c r="S2" t="s">
        <v>66</v>
      </c>
    </row>
    <row r="3" spans="1:19">
      <c r="A3" t="s">
        <v>67</v>
      </c>
      <c r="B3" t="s">
        <v>68</v>
      </c>
      <c r="C3" t="s">
        <v>69</v>
      </c>
      <c r="D3" t="s">
        <v>69</v>
      </c>
      <c r="E3" t="s">
        <v>70</v>
      </c>
      <c r="F3" t="s">
        <v>71</v>
      </c>
      <c r="G3" t="s">
        <v>72</v>
      </c>
      <c r="H3" t="s">
        <v>73</v>
      </c>
      <c r="I3" t="s">
        <v>74</v>
      </c>
      <c r="J3" t="s">
        <v>75</v>
      </c>
      <c r="L3" t="s">
        <v>76</v>
      </c>
      <c r="M3">
        <v>15458</v>
      </c>
      <c r="O3" t="s">
        <v>76</v>
      </c>
      <c r="P3">
        <v>500</v>
      </c>
      <c r="R3" t="s">
        <v>77</v>
      </c>
      <c r="S3" s="1">
        <v>6678.85</v>
      </c>
    </row>
    <row r="4" spans="1:19">
      <c r="A4" t="s">
        <v>25</v>
      </c>
      <c r="B4" t="s">
        <v>61</v>
      </c>
      <c r="C4">
        <v>500</v>
      </c>
      <c r="D4">
        <v>500</v>
      </c>
      <c r="G4">
        <f>_xlfn.XLOOKUP(B4,O:O,P:P,0,0)</f>
        <v>0</v>
      </c>
      <c r="H4">
        <f>G4-D4</f>
        <v>-500</v>
      </c>
      <c r="L4" t="s">
        <v>78</v>
      </c>
      <c r="M4">
        <v>25935.47</v>
      </c>
      <c r="O4" t="s">
        <v>79</v>
      </c>
      <c r="P4">
        <v>26764.05</v>
      </c>
      <c r="R4" t="s">
        <v>60</v>
      </c>
      <c r="S4">
        <v>689.85</v>
      </c>
    </row>
    <row r="5" spans="1:19">
      <c r="A5" t="s">
        <v>25</v>
      </c>
      <c r="B5" t="s">
        <v>26</v>
      </c>
      <c r="C5">
        <v>1009.7</v>
      </c>
      <c r="D5">
        <v>1009.7</v>
      </c>
      <c r="G5">
        <f>_xlfn.XLOOKUP(B5,O:O,P:P,0,0)</f>
        <v>49349.1999999999</v>
      </c>
      <c r="H5">
        <f t="shared" ref="H5:H10" si="0">G5-D5</f>
        <v>48339.4999999999</v>
      </c>
      <c r="L5" t="s">
        <v>80</v>
      </c>
      <c r="M5">
        <v>70631.6500000001</v>
      </c>
      <c r="O5" t="s">
        <v>81</v>
      </c>
      <c r="P5">
        <v>299.85</v>
      </c>
      <c r="R5" t="s">
        <v>82</v>
      </c>
      <c r="S5" s="1">
        <v>1411.5</v>
      </c>
    </row>
    <row r="6" spans="1:19">
      <c r="A6" t="s">
        <v>25</v>
      </c>
      <c r="B6" t="s">
        <v>15</v>
      </c>
      <c r="C6">
        <v>1352.15</v>
      </c>
      <c r="D6">
        <v>1352.15</v>
      </c>
      <c r="G6">
        <f>_xlfn.XLOOKUP(B6,O:O,P:P,0,0)</f>
        <v>36810.5</v>
      </c>
      <c r="H6">
        <f t="shared" si="0"/>
        <v>35458.35</v>
      </c>
      <c r="L6" t="s">
        <v>50</v>
      </c>
      <c r="M6">
        <v>28343.8</v>
      </c>
      <c r="O6" t="s">
        <v>83</v>
      </c>
      <c r="P6">
        <v>494.85</v>
      </c>
      <c r="R6" t="s">
        <v>84</v>
      </c>
      <c r="S6" s="1">
        <v>1999.5</v>
      </c>
    </row>
    <row r="7" spans="1:19">
      <c r="A7" t="s">
        <v>25</v>
      </c>
      <c r="B7" t="s">
        <v>49</v>
      </c>
      <c r="C7">
        <v>500</v>
      </c>
      <c r="D7">
        <v>500</v>
      </c>
      <c r="G7">
        <f>_xlfn.XLOOKUP(B7,O:O,P:P,0,0)</f>
        <v>1446.46</v>
      </c>
      <c r="H7">
        <f t="shared" si="0"/>
        <v>946.46</v>
      </c>
      <c r="L7" t="s">
        <v>85</v>
      </c>
      <c r="M7">
        <v>10337.8</v>
      </c>
      <c r="O7" t="s">
        <v>86</v>
      </c>
      <c r="P7">
        <v>6209.4</v>
      </c>
      <c r="R7" t="s">
        <v>87</v>
      </c>
      <c r="S7" s="1">
        <v>17572.2</v>
      </c>
    </row>
    <row r="8" spans="1:19">
      <c r="A8" t="s">
        <v>25</v>
      </c>
      <c r="B8" t="s">
        <v>36</v>
      </c>
      <c r="C8">
        <v>494.7</v>
      </c>
      <c r="D8">
        <v>494.7</v>
      </c>
      <c r="G8">
        <f>_xlfn.XLOOKUP(B8,O:O,P:P,0,0)</f>
        <v>7933.5</v>
      </c>
      <c r="H8">
        <f t="shared" si="0"/>
        <v>7438.8</v>
      </c>
      <c r="L8" t="s">
        <v>88</v>
      </c>
      <c r="M8">
        <v>5320</v>
      </c>
      <c r="O8" t="s">
        <v>89</v>
      </c>
      <c r="P8">
        <v>20641.75</v>
      </c>
      <c r="R8" t="s">
        <v>90</v>
      </c>
      <c r="S8" s="1">
        <v>2000</v>
      </c>
    </row>
    <row r="9" spans="1:19">
      <c r="A9" t="s">
        <v>25</v>
      </c>
      <c r="B9" t="s">
        <v>32</v>
      </c>
      <c r="C9">
        <v>910.05</v>
      </c>
      <c r="D9">
        <v>910.05</v>
      </c>
      <c r="G9">
        <f>_xlfn.XLOOKUP(B9,O:O,P:P,0,0)</f>
        <v>3419.5</v>
      </c>
      <c r="H9">
        <f t="shared" si="0"/>
        <v>2509.45</v>
      </c>
      <c r="L9" t="s">
        <v>42</v>
      </c>
      <c r="M9">
        <v>60445.8500000001</v>
      </c>
      <c r="O9" t="s">
        <v>91</v>
      </c>
      <c r="P9">
        <v>10548.45</v>
      </c>
      <c r="R9" t="s">
        <v>92</v>
      </c>
      <c r="S9" s="1">
        <v>2877.65</v>
      </c>
    </row>
    <row r="10" spans="1:19">
      <c r="A10" t="s">
        <v>25</v>
      </c>
      <c r="B10" t="s">
        <v>55</v>
      </c>
      <c r="C10">
        <v>218.7</v>
      </c>
      <c r="D10">
        <v>218.7</v>
      </c>
      <c r="G10">
        <f>_xlfn.XLOOKUP(B10,O:O,P:P,0,0)</f>
        <v>2799.5</v>
      </c>
      <c r="H10">
        <f t="shared" si="0"/>
        <v>2580.8</v>
      </c>
      <c r="L10" t="s">
        <v>31</v>
      </c>
      <c r="M10">
        <v>61769.9</v>
      </c>
      <c r="O10" t="s">
        <v>40</v>
      </c>
      <c r="P10">
        <v>479.7</v>
      </c>
      <c r="R10" t="s">
        <v>93</v>
      </c>
      <c r="S10" s="1">
        <v>1778.6</v>
      </c>
    </row>
    <row r="11" spans="1:19">
      <c r="A11" t="s">
        <v>7</v>
      </c>
      <c r="B11" t="s">
        <v>50</v>
      </c>
      <c r="C11">
        <v>464.85</v>
      </c>
      <c r="D11">
        <v>464.85</v>
      </c>
      <c r="E11">
        <f>_xlfn.XLOOKUP(B11,L:L,M:M,0,0)</f>
        <v>28343.8</v>
      </c>
      <c r="F11">
        <f>E11-D11</f>
        <v>27878.95</v>
      </c>
      <c r="L11" t="s">
        <v>94</v>
      </c>
      <c r="M11">
        <v>13466.45</v>
      </c>
      <c r="O11" t="s">
        <v>95</v>
      </c>
      <c r="P11">
        <v>2383.95</v>
      </c>
      <c r="R11" t="s">
        <v>96</v>
      </c>
      <c r="S11" s="1">
        <v>12713.15</v>
      </c>
    </row>
    <row r="12" spans="1:19">
      <c r="A12" t="s">
        <v>7</v>
      </c>
      <c r="B12" t="s">
        <v>42</v>
      </c>
      <c r="C12">
        <v>619.8</v>
      </c>
      <c r="D12">
        <v>619.8</v>
      </c>
      <c r="E12">
        <f>_xlfn.XLOOKUP(B12,L:L,M:M,0,0)</f>
        <v>60445.8500000001</v>
      </c>
      <c r="F12">
        <f t="shared" ref="F12:F54" si="1">E12-D12</f>
        <v>59826.0500000001</v>
      </c>
      <c r="L12" t="s">
        <v>97</v>
      </c>
      <c r="M12">
        <v>41200.8</v>
      </c>
      <c r="O12" t="s">
        <v>98</v>
      </c>
      <c r="P12">
        <v>500</v>
      </c>
      <c r="R12" t="s">
        <v>99</v>
      </c>
      <c r="S12">
        <v>59.85</v>
      </c>
    </row>
    <row r="13" spans="1:19">
      <c r="A13" t="s">
        <v>7</v>
      </c>
      <c r="B13" t="s">
        <v>31</v>
      </c>
      <c r="C13">
        <v>919.8</v>
      </c>
      <c r="D13">
        <v>919.8</v>
      </c>
      <c r="E13">
        <f>_xlfn.XLOOKUP(B13,L:L,M:M,0,0)</f>
        <v>61769.9</v>
      </c>
      <c r="F13">
        <f t="shared" si="1"/>
        <v>60850.1</v>
      </c>
      <c r="L13" t="s">
        <v>100</v>
      </c>
      <c r="M13">
        <v>121842.95</v>
      </c>
      <c r="O13" t="s">
        <v>101</v>
      </c>
      <c r="P13">
        <v>499.5</v>
      </c>
      <c r="R13" t="s">
        <v>58</v>
      </c>
      <c r="S13">
        <v>404.55</v>
      </c>
    </row>
    <row r="14" spans="1:16">
      <c r="A14" t="s">
        <v>7</v>
      </c>
      <c r="B14" t="s">
        <v>30</v>
      </c>
      <c r="C14">
        <v>925</v>
      </c>
      <c r="D14">
        <v>925</v>
      </c>
      <c r="E14">
        <f>_xlfn.XLOOKUP(B14,L:L,M:M,0,0)</f>
        <v>83258.3</v>
      </c>
      <c r="F14">
        <f t="shared" si="1"/>
        <v>82333.3</v>
      </c>
      <c r="L14" t="s">
        <v>102</v>
      </c>
      <c r="M14">
        <v>9219</v>
      </c>
      <c r="O14" t="s">
        <v>103</v>
      </c>
      <c r="P14">
        <v>7091.88</v>
      </c>
    </row>
    <row r="15" spans="1:16">
      <c r="A15" t="s">
        <v>7</v>
      </c>
      <c r="B15" t="s">
        <v>17</v>
      </c>
      <c r="C15">
        <v>2384.25</v>
      </c>
      <c r="D15">
        <v>2384.25</v>
      </c>
      <c r="E15">
        <f>_xlfn.XLOOKUP(B15,L:L,M:M,0,0)</f>
        <v>23157.25</v>
      </c>
      <c r="F15">
        <f t="shared" si="1"/>
        <v>20773</v>
      </c>
      <c r="L15" t="s">
        <v>104</v>
      </c>
      <c r="M15">
        <v>40190.5</v>
      </c>
      <c r="O15" t="s">
        <v>105</v>
      </c>
      <c r="P15">
        <v>6334.45</v>
      </c>
    </row>
    <row r="16" spans="1:16">
      <c r="A16" t="s">
        <v>7</v>
      </c>
      <c r="B16" t="s">
        <v>22</v>
      </c>
      <c r="C16">
        <v>1239.6</v>
      </c>
      <c r="D16">
        <v>1239.6</v>
      </c>
      <c r="E16">
        <f>_xlfn.XLOOKUP(B16,L:L,M:M,0,0)</f>
        <v>8157.8</v>
      </c>
      <c r="F16">
        <f t="shared" si="1"/>
        <v>6918.2</v>
      </c>
      <c r="L16" t="s">
        <v>106</v>
      </c>
      <c r="M16">
        <v>100211.5</v>
      </c>
      <c r="O16" t="s">
        <v>26</v>
      </c>
      <c r="P16">
        <v>49349.1999999999</v>
      </c>
    </row>
    <row r="17" spans="1:16">
      <c r="A17" t="s">
        <v>7</v>
      </c>
      <c r="B17" t="s">
        <v>41</v>
      </c>
      <c r="C17">
        <v>637.4</v>
      </c>
      <c r="D17">
        <v>637.4</v>
      </c>
      <c r="E17">
        <f>_xlfn.XLOOKUP(B17,L:L,M:M,0,0)</f>
        <v>118779.85</v>
      </c>
      <c r="F17">
        <f t="shared" si="1"/>
        <v>118142.45</v>
      </c>
      <c r="L17" t="s">
        <v>30</v>
      </c>
      <c r="M17">
        <v>83258.3</v>
      </c>
      <c r="O17" t="s">
        <v>107</v>
      </c>
      <c r="P17">
        <v>12657</v>
      </c>
    </row>
    <row r="18" spans="1:16">
      <c r="A18" t="s">
        <v>7</v>
      </c>
      <c r="B18" t="s">
        <v>37</v>
      </c>
      <c r="C18">
        <v>779.8</v>
      </c>
      <c r="D18">
        <v>779.8</v>
      </c>
      <c r="E18">
        <f>_xlfn.XLOOKUP(B18,L:L,M:M,0,0)</f>
        <v>87395.4000000002</v>
      </c>
      <c r="F18">
        <f t="shared" si="1"/>
        <v>86615.6000000002</v>
      </c>
      <c r="L18" t="s">
        <v>86</v>
      </c>
      <c r="M18">
        <v>5839</v>
      </c>
      <c r="O18" t="s">
        <v>108</v>
      </c>
      <c r="P18">
        <v>494.85</v>
      </c>
    </row>
    <row r="19" spans="1:16">
      <c r="A19" t="s">
        <v>7</v>
      </c>
      <c r="B19" t="s">
        <v>54</v>
      </c>
      <c r="C19">
        <v>250</v>
      </c>
      <c r="D19">
        <v>250</v>
      </c>
      <c r="E19">
        <f>_xlfn.XLOOKUP(B19,L:L,M:M,0,0)</f>
        <v>16385.2</v>
      </c>
      <c r="F19">
        <f t="shared" si="1"/>
        <v>16135.2</v>
      </c>
      <c r="L19" t="s">
        <v>109</v>
      </c>
      <c r="M19">
        <v>24261.1</v>
      </c>
      <c r="O19" t="s">
        <v>110</v>
      </c>
      <c r="P19">
        <v>1335.2</v>
      </c>
    </row>
    <row r="20" spans="1:16">
      <c r="A20" t="s">
        <v>7</v>
      </c>
      <c r="B20" t="s">
        <v>12</v>
      </c>
      <c r="C20">
        <v>2669.25</v>
      </c>
      <c r="D20">
        <v>2669.25</v>
      </c>
      <c r="E20">
        <f>_xlfn.XLOOKUP(B20,L:L,M:M,0,0)</f>
        <v>3498.6</v>
      </c>
      <c r="F20">
        <f t="shared" si="1"/>
        <v>829.35</v>
      </c>
      <c r="L20" t="s">
        <v>17</v>
      </c>
      <c r="M20">
        <v>23157.25</v>
      </c>
      <c r="O20" t="s">
        <v>111</v>
      </c>
      <c r="P20">
        <v>500</v>
      </c>
    </row>
    <row r="21" spans="1:16">
      <c r="A21" t="s">
        <v>7</v>
      </c>
      <c r="B21" t="s">
        <v>40</v>
      </c>
      <c r="C21">
        <v>659.8</v>
      </c>
      <c r="D21">
        <v>659.8</v>
      </c>
      <c r="E21">
        <f>_xlfn.XLOOKUP(B21,L:L,M:M,0,0)</f>
        <v>11517.8</v>
      </c>
      <c r="F21">
        <f t="shared" si="1"/>
        <v>10858</v>
      </c>
      <c r="L21" t="s">
        <v>112</v>
      </c>
      <c r="M21">
        <v>875</v>
      </c>
      <c r="O21" t="s">
        <v>113</v>
      </c>
      <c r="P21">
        <v>419.85</v>
      </c>
    </row>
    <row r="22" spans="1:16">
      <c r="A22" t="s">
        <v>7</v>
      </c>
      <c r="B22" t="s">
        <v>8</v>
      </c>
      <c r="C22">
        <v>5308.1</v>
      </c>
      <c r="D22">
        <v>5308.1</v>
      </c>
      <c r="E22">
        <f>_xlfn.XLOOKUP(B22,L:L,M:M,0,0)</f>
        <v>95356.3100000001</v>
      </c>
      <c r="F22">
        <f t="shared" si="1"/>
        <v>90048.2100000001</v>
      </c>
      <c r="L22" t="s">
        <v>37</v>
      </c>
      <c r="M22">
        <v>87395.4000000002</v>
      </c>
      <c r="O22" t="s">
        <v>114</v>
      </c>
      <c r="P22">
        <v>1000</v>
      </c>
    </row>
    <row r="23" spans="1:16">
      <c r="A23" t="s">
        <v>7</v>
      </c>
      <c r="B23" t="s">
        <v>18</v>
      </c>
      <c r="C23">
        <v>2324.4</v>
      </c>
      <c r="D23">
        <v>2324.4</v>
      </c>
      <c r="E23">
        <f>_xlfn.XLOOKUP(B23,L:L,M:M,0,0)</f>
        <v>287906.87</v>
      </c>
      <c r="F23">
        <f t="shared" si="1"/>
        <v>285582.47</v>
      </c>
      <c r="L23" t="s">
        <v>54</v>
      </c>
      <c r="M23">
        <v>16385.2</v>
      </c>
      <c r="O23" t="s">
        <v>115</v>
      </c>
      <c r="P23">
        <v>8125.95</v>
      </c>
    </row>
    <row r="24" spans="1:16">
      <c r="A24" t="s">
        <v>7</v>
      </c>
      <c r="B24" t="s">
        <v>64</v>
      </c>
      <c r="C24">
        <v>479.8</v>
      </c>
      <c r="D24">
        <v>479.8</v>
      </c>
      <c r="E24">
        <f>_xlfn.XLOOKUP(B24,L:L,M:M,0,0)</f>
        <v>20948.3</v>
      </c>
      <c r="F24">
        <f t="shared" si="1"/>
        <v>20468.5</v>
      </c>
      <c r="L24" t="s">
        <v>116</v>
      </c>
      <c r="M24">
        <v>300</v>
      </c>
      <c r="O24" t="s">
        <v>117</v>
      </c>
      <c r="P24">
        <v>45847.2999999999</v>
      </c>
    </row>
    <row r="25" spans="1:16">
      <c r="A25" t="s">
        <v>7</v>
      </c>
      <c r="B25" t="s">
        <v>33</v>
      </c>
      <c r="C25">
        <v>850</v>
      </c>
      <c r="D25">
        <v>850</v>
      </c>
      <c r="E25">
        <f>_xlfn.XLOOKUP(B25,L:L,M:M,0,0)</f>
        <v>835213.900000001</v>
      </c>
      <c r="F25">
        <f t="shared" si="1"/>
        <v>834363.900000001</v>
      </c>
      <c r="L25" t="s">
        <v>118</v>
      </c>
      <c r="M25">
        <v>3099.2</v>
      </c>
      <c r="O25" t="s">
        <v>119</v>
      </c>
      <c r="P25">
        <v>6054.3</v>
      </c>
    </row>
    <row r="26" spans="1:16">
      <c r="A26" t="s">
        <v>7</v>
      </c>
      <c r="B26" t="s">
        <v>43</v>
      </c>
      <c r="C26">
        <v>619.8</v>
      </c>
      <c r="D26">
        <v>619.8</v>
      </c>
      <c r="E26">
        <f>_xlfn.XLOOKUP(B26,L:L,M:M,0,0)</f>
        <v>41156.6</v>
      </c>
      <c r="F26">
        <f t="shared" si="1"/>
        <v>40536.8</v>
      </c>
      <c r="L26" t="s">
        <v>120</v>
      </c>
      <c r="M26">
        <v>7623.65</v>
      </c>
      <c r="O26" t="s">
        <v>15</v>
      </c>
      <c r="P26">
        <v>36810.5</v>
      </c>
    </row>
    <row r="27" spans="1:16">
      <c r="A27" t="s">
        <v>7</v>
      </c>
      <c r="B27" t="s">
        <v>46</v>
      </c>
      <c r="C27">
        <v>551.1</v>
      </c>
      <c r="D27">
        <v>551.1</v>
      </c>
      <c r="E27">
        <f>_xlfn.XLOOKUP(B27,L:L,M:M,0,0)</f>
        <v>29617.8</v>
      </c>
      <c r="F27">
        <f t="shared" si="1"/>
        <v>29066.7</v>
      </c>
      <c r="L27" t="s">
        <v>8</v>
      </c>
      <c r="M27">
        <v>95356.3100000001</v>
      </c>
      <c r="O27" t="s">
        <v>121</v>
      </c>
      <c r="P27">
        <v>500</v>
      </c>
    </row>
    <row r="28" spans="1:16">
      <c r="A28" t="s">
        <v>7</v>
      </c>
      <c r="B28" t="s">
        <v>38</v>
      </c>
      <c r="C28">
        <v>719.8</v>
      </c>
      <c r="D28">
        <v>719.8</v>
      </c>
      <c r="E28">
        <f>_xlfn.XLOOKUP(B28,L:L,M:M,0,0)</f>
        <v>60275.69</v>
      </c>
      <c r="F28">
        <f t="shared" si="1"/>
        <v>59555.89</v>
      </c>
      <c r="L28" t="s">
        <v>122</v>
      </c>
      <c r="M28">
        <v>1119.65</v>
      </c>
      <c r="O28" t="s">
        <v>49</v>
      </c>
      <c r="P28">
        <v>1446.46</v>
      </c>
    </row>
    <row r="29" spans="1:16">
      <c r="A29" t="s">
        <v>7</v>
      </c>
      <c r="B29" t="s">
        <v>44</v>
      </c>
      <c r="C29">
        <v>570</v>
      </c>
      <c r="D29">
        <v>570</v>
      </c>
      <c r="E29">
        <f>_xlfn.XLOOKUP(B29,L:L,M:M,0,0)</f>
        <v>3589.2</v>
      </c>
      <c r="F29">
        <f t="shared" si="1"/>
        <v>3019.2</v>
      </c>
      <c r="L29" t="s">
        <v>123</v>
      </c>
      <c r="M29">
        <v>34983.96</v>
      </c>
      <c r="O29" t="s">
        <v>36</v>
      </c>
      <c r="P29">
        <v>7933.5</v>
      </c>
    </row>
    <row r="30" spans="1:16">
      <c r="A30" t="s">
        <v>7</v>
      </c>
      <c r="B30" t="s">
        <v>35</v>
      </c>
      <c r="C30">
        <v>839.75</v>
      </c>
      <c r="D30">
        <v>839.75</v>
      </c>
      <c r="E30">
        <f>_xlfn.XLOOKUP(B30,L:L,M:M,0,0)</f>
        <v>135857.57</v>
      </c>
      <c r="F30">
        <f t="shared" si="1"/>
        <v>135017.82</v>
      </c>
      <c r="L30" t="s">
        <v>124</v>
      </c>
      <c r="M30">
        <v>44272.15</v>
      </c>
      <c r="O30" t="s">
        <v>125</v>
      </c>
      <c r="P30">
        <v>11014.4</v>
      </c>
    </row>
    <row r="31" spans="1:16">
      <c r="A31" t="s">
        <v>7</v>
      </c>
      <c r="B31" t="s">
        <v>28</v>
      </c>
      <c r="C31">
        <v>999.6</v>
      </c>
      <c r="D31">
        <v>999.6</v>
      </c>
      <c r="E31">
        <f>_xlfn.XLOOKUP(B31,L:L,M:M,0,0)</f>
        <v>304009.199999998</v>
      </c>
      <c r="F31">
        <f t="shared" si="1"/>
        <v>303009.599999998</v>
      </c>
      <c r="L31" t="s">
        <v>126</v>
      </c>
      <c r="M31">
        <v>9225</v>
      </c>
      <c r="O31" t="s">
        <v>32</v>
      </c>
      <c r="P31">
        <v>3419.5</v>
      </c>
    </row>
    <row r="32" spans="1:16">
      <c r="A32" t="s">
        <v>7</v>
      </c>
      <c r="B32" t="s">
        <v>59</v>
      </c>
      <c r="C32">
        <v>1250</v>
      </c>
      <c r="D32">
        <v>1250</v>
      </c>
      <c r="E32">
        <f>_xlfn.XLOOKUP(B32,L:L,M:M,0,0)</f>
        <v>851</v>
      </c>
      <c r="F32">
        <f t="shared" si="1"/>
        <v>-399</v>
      </c>
      <c r="L32" t="s">
        <v>127</v>
      </c>
      <c r="M32">
        <v>111749.75</v>
      </c>
      <c r="O32" t="s">
        <v>58</v>
      </c>
      <c r="P32">
        <v>31069.66</v>
      </c>
    </row>
    <row r="33" spans="1:16">
      <c r="A33" t="s">
        <v>7</v>
      </c>
      <c r="B33" t="s">
        <v>20</v>
      </c>
      <c r="C33">
        <v>1599.8</v>
      </c>
      <c r="D33">
        <v>1599.8</v>
      </c>
      <c r="E33">
        <f>_xlfn.XLOOKUP(B33,L:L,M:M,0,0)</f>
        <v>12408</v>
      </c>
      <c r="F33">
        <f t="shared" si="1"/>
        <v>10808.2</v>
      </c>
      <c r="L33" t="s">
        <v>18</v>
      </c>
      <c r="M33">
        <v>287906.87</v>
      </c>
      <c r="O33" t="s">
        <v>128</v>
      </c>
      <c r="P33">
        <v>47625.9499999999</v>
      </c>
    </row>
    <row r="34" spans="1:16">
      <c r="A34" t="s">
        <v>7</v>
      </c>
      <c r="B34" t="s">
        <v>51</v>
      </c>
      <c r="C34">
        <v>329.85</v>
      </c>
      <c r="D34">
        <v>329.85</v>
      </c>
      <c r="E34">
        <f>_xlfn.XLOOKUP(B34,L:L,M:M,0,0)</f>
        <v>505999.049999998</v>
      </c>
      <c r="F34">
        <f t="shared" si="1"/>
        <v>505669.199999998</v>
      </c>
      <c r="L34" t="s">
        <v>64</v>
      </c>
      <c r="M34">
        <v>20948.3</v>
      </c>
      <c r="O34" t="s">
        <v>129</v>
      </c>
      <c r="P34">
        <v>86624.8</v>
      </c>
    </row>
    <row r="35" spans="1:16">
      <c r="A35" t="s">
        <v>7</v>
      </c>
      <c r="B35" t="s">
        <v>10</v>
      </c>
      <c r="C35">
        <v>3809.05</v>
      </c>
      <c r="D35">
        <v>3809.05</v>
      </c>
      <c r="E35">
        <f>_xlfn.XLOOKUP(B35,L:L,M:M,0,0)</f>
        <v>25073.25</v>
      </c>
      <c r="F35">
        <f t="shared" si="1"/>
        <v>21264.2</v>
      </c>
      <c r="L35" t="s">
        <v>130</v>
      </c>
      <c r="M35">
        <v>11839.8</v>
      </c>
      <c r="O35" t="s">
        <v>55</v>
      </c>
      <c r="P35">
        <v>2799.5</v>
      </c>
    </row>
    <row r="36" spans="1:16">
      <c r="A36" t="s">
        <v>7</v>
      </c>
      <c r="B36" t="s">
        <v>24</v>
      </c>
      <c r="C36">
        <v>1079.8</v>
      </c>
      <c r="D36">
        <v>1079.8</v>
      </c>
      <c r="E36">
        <f>_xlfn.XLOOKUP(B36,L:L,M:M,0,0)</f>
        <v>101232.7</v>
      </c>
      <c r="F36">
        <f t="shared" si="1"/>
        <v>100152.9</v>
      </c>
      <c r="L36" t="s">
        <v>103</v>
      </c>
      <c r="M36">
        <v>23228.43</v>
      </c>
      <c r="O36" t="s">
        <v>131</v>
      </c>
      <c r="P36">
        <v>449.85</v>
      </c>
    </row>
    <row r="37" spans="1:16">
      <c r="A37" t="s">
        <v>7</v>
      </c>
      <c r="B37" t="s">
        <v>45</v>
      </c>
      <c r="C37">
        <v>559.8</v>
      </c>
      <c r="D37">
        <v>559.8</v>
      </c>
      <c r="E37">
        <f>_xlfn.XLOOKUP(B37,L:L,M:M,0,0)</f>
        <v>48964.85</v>
      </c>
      <c r="F37">
        <f t="shared" si="1"/>
        <v>48405.05</v>
      </c>
      <c r="L37" t="s">
        <v>33</v>
      </c>
      <c r="M37">
        <v>835213.900000001</v>
      </c>
      <c r="O37" t="s">
        <v>132</v>
      </c>
      <c r="P37">
        <v>487.35</v>
      </c>
    </row>
    <row r="38" spans="1:16">
      <c r="A38" t="s">
        <v>7</v>
      </c>
      <c r="B38" t="s">
        <v>47</v>
      </c>
      <c r="C38">
        <v>550</v>
      </c>
      <c r="D38">
        <v>550</v>
      </c>
      <c r="E38">
        <f>_xlfn.XLOOKUP(B38,L:L,M:M,0,0)</f>
        <v>10019.45</v>
      </c>
      <c r="F38">
        <f t="shared" si="1"/>
        <v>9469.45</v>
      </c>
      <c r="L38" t="s">
        <v>133</v>
      </c>
      <c r="M38">
        <v>29862</v>
      </c>
      <c r="O38" t="s">
        <v>134</v>
      </c>
      <c r="P38">
        <v>1289.25</v>
      </c>
    </row>
    <row r="39" spans="1:16">
      <c r="A39" t="s">
        <v>7</v>
      </c>
      <c r="B39" t="s">
        <v>39</v>
      </c>
      <c r="C39">
        <v>674.7</v>
      </c>
      <c r="D39">
        <v>674.7</v>
      </c>
      <c r="E39">
        <f>_xlfn.XLOOKUP(B39,L:L,M:M,0,0)</f>
        <v>14698.45</v>
      </c>
      <c r="F39">
        <f t="shared" si="1"/>
        <v>14023.75</v>
      </c>
      <c r="L39" t="s">
        <v>135</v>
      </c>
      <c r="M39">
        <v>2859.8</v>
      </c>
      <c r="O39" t="s">
        <v>136</v>
      </c>
      <c r="P39">
        <v>119.85</v>
      </c>
    </row>
    <row r="40" spans="1:16">
      <c r="A40" t="s">
        <v>7</v>
      </c>
      <c r="B40" t="s">
        <v>13</v>
      </c>
      <c r="C40">
        <v>2499.6</v>
      </c>
      <c r="D40">
        <v>2499.6</v>
      </c>
      <c r="E40">
        <f>_xlfn.XLOOKUP(B40,L:L,M:M,0,0)</f>
        <v>71137.0000000001</v>
      </c>
      <c r="F40">
        <f t="shared" si="1"/>
        <v>68637.4000000001</v>
      </c>
      <c r="L40" t="s">
        <v>43</v>
      </c>
      <c r="M40">
        <v>41156.6</v>
      </c>
      <c r="O40" t="s">
        <v>137</v>
      </c>
      <c r="P40">
        <v>254.85</v>
      </c>
    </row>
    <row r="41" spans="1:16">
      <c r="A41" t="s">
        <v>7</v>
      </c>
      <c r="B41" t="s">
        <v>23</v>
      </c>
      <c r="C41">
        <v>1139.6</v>
      </c>
      <c r="D41">
        <v>1139.6</v>
      </c>
      <c r="E41">
        <f>_xlfn.XLOOKUP(B41,L:L,M:M,0,0)</f>
        <v>55969.95</v>
      </c>
      <c r="F41">
        <f t="shared" si="1"/>
        <v>54830.35</v>
      </c>
      <c r="L41" t="s">
        <v>46</v>
      </c>
      <c r="M41">
        <v>29617.8</v>
      </c>
      <c r="O41" t="s">
        <v>138</v>
      </c>
      <c r="P41">
        <v>440376.9</v>
      </c>
    </row>
    <row r="42" spans="1:13">
      <c r="A42" t="s">
        <v>7</v>
      </c>
      <c r="B42" t="s">
        <v>21</v>
      </c>
      <c r="C42">
        <v>1399.6</v>
      </c>
      <c r="D42">
        <v>1399.6</v>
      </c>
      <c r="E42">
        <f>_xlfn.XLOOKUP(B42,L:L,M:M,0,0)</f>
        <v>44170.6</v>
      </c>
      <c r="F42">
        <f t="shared" si="1"/>
        <v>42771</v>
      </c>
      <c r="L42" t="s">
        <v>139</v>
      </c>
      <c r="M42">
        <v>5834.1</v>
      </c>
    </row>
    <row r="43" spans="1:13">
      <c r="A43" t="s">
        <v>7</v>
      </c>
      <c r="B43" t="s">
        <v>29</v>
      </c>
      <c r="C43">
        <v>959.8</v>
      </c>
      <c r="D43">
        <v>959.8</v>
      </c>
      <c r="E43">
        <f>_xlfn.XLOOKUP(B43,L:L,M:M,0,0)</f>
        <v>61581.85</v>
      </c>
      <c r="F43">
        <f t="shared" si="1"/>
        <v>60622.05</v>
      </c>
      <c r="L43" t="s">
        <v>140</v>
      </c>
      <c r="M43">
        <v>43532.9</v>
      </c>
    </row>
    <row r="44" spans="1:13">
      <c r="A44" t="s">
        <v>7</v>
      </c>
      <c r="B44" t="s">
        <v>34</v>
      </c>
      <c r="C44">
        <v>846.75</v>
      </c>
      <c r="D44">
        <v>846.75</v>
      </c>
      <c r="E44">
        <f>_xlfn.XLOOKUP(B44,L:L,M:M,0,0)</f>
        <v>142084.8</v>
      </c>
      <c r="F44">
        <f t="shared" si="1"/>
        <v>141238.05</v>
      </c>
      <c r="L44" t="s">
        <v>141</v>
      </c>
      <c r="M44">
        <v>5299.4</v>
      </c>
    </row>
    <row r="45" spans="1:13">
      <c r="A45" t="s">
        <v>7</v>
      </c>
      <c r="B45" t="s">
        <v>19</v>
      </c>
      <c r="C45">
        <v>2000</v>
      </c>
      <c r="D45">
        <v>2000</v>
      </c>
      <c r="E45">
        <f>_xlfn.XLOOKUP(B45,L:L,M:M,0,0)</f>
        <v>19288</v>
      </c>
      <c r="F45">
        <f t="shared" si="1"/>
        <v>17288</v>
      </c>
      <c r="L45" t="s">
        <v>142</v>
      </c>
      <c r="M45">
        <v>43496.95</v>
      </c>
    </row>
    <row r="46" spans="1:13">
      <c r="A46" t="s">
        <v>7</v>
      </c>
      <c r="B46" t="s">
        <v>48</v>
      </c>
      <c r="C46">
        <v>539.8</v>
      </c>
      <c r="D46">
        <v>539.8</v>
      </c>
      <c r="E46">
        <f>_xlfn.XLOOKUP(B46,L:L,M:M,0,0)</f>
        <v>7598.25</v>
      </c>
      <c r="F46">
        <f t="shared" si="1"/>
        <v>7058.45</v>
      </c>
      <c r="L46" t="s">
        <v>143</v>
      </c>
      <c r="M46">
        <v>50633.5</v>
      </c>
    </row>
    <row r="47" spans="1:13">
      <c r="A47" t="s">
        <v>7</v>
      </c>
      <c r="B47" t="s">
        <v>52</v>
      </c>
      <c r="C47">
        <v>254.85</v>
      </c>
      <c r="D47">
        <v>254.85</v>
      </c>
      <c r="E47">
        <f>_xlfn.XLOOKUP(B47,L:L,M:M,0,0)</f>
        <v>31139.2</v>
      </c>
      <c r="F47">
        <f t="shared" si="1"/>
        <v>30884.35</v>
      </c>
      <c r="L47" t="s">
        <v>38</v>
      </c>
      <c r="M47">
        <v>60275.69</v>
      </c>
    </row>
    <row r="48" spans="1:13">
      <c r="A48" t="s">
        <v>7</v>
      </c>
      <c r="B48" t="s">
        <v>56</v>
      </c>
      <c r="C48">
        <v>209.85</v>
      </c>
      <c r="D48">
        <v>209.85</v>
      </c>
      <c r="E48">
        <f>_xlfn.XLOOKUP(B48,L:L,M:M,0,0)</f>
        <v>3878.8</v>
      </c>
      <c r="F48">
        <f t="shared" si="1"/>
        <v>3668.95</v>
      </c>
      <c r="L48" t="s">
        <v>44</v>
      </c>
      <c r="M48">
        <v>3589.2</v>
      </c>
    </row>
    <row r="49" spans="1:13">
      <c r="A49" t="s">
        <v>7</v>
      </c>
      <c r="B49" t="s">
        <v>15</v>
      </c>
      <c r="C49">
        <v>1139.8</v>
      </c>
      <c r="D49">
        <v>1139.8</v>
      </c>
      <c r="E49">
        <f>_xlfn.XLOOKUP(B49,L:L,M:M,0,0)</f>
        <v>89218.9500000001</v>
      </c>
      <c r="F49">
        <f t="shared" si="1"/>
        <v>88079.1500000001</v>
      </c>
      <c r="L49" t="s">
        <v>35</v>
      </c>
      <c r="M49">
        <v>135857.57</v>
      </c>
    </row>
    <row r="50" spans="1:13">
      <c r="A50" t="s">
        <v>7</v>
      </c>
      <c r="B50" t="s">
        <v>36</v>
      </c>
      <c r="C50">
        <v>344.85</v>
      </c>
      <c r="D50">
        <v>344.85</v>
      </c>
      <c r="E50">
        <f>_xlfn.XLOOKUP(B50,L:L,M:M,0,0)</f>
        <v>151980.21</v>
      </c>
      <c r="F50">
        <f t="shared" si="1"/>
        <v>151635.36</v>
      </c>
      <c r="L50" t="s">
        <v>144</v>
      </c>
      <c r="M50">
        <v>31535</v>
      </c>
    </row>
    <row r="51" spans="1:13">
      <c r="A51" t="s">
        <v>57</v>
      </c>
      <c r="B51" t="s">
        <v>60</v>
      </c>
      <c r="C51">
        <v>1000</v>
      </c>
      <c r="D51">
        <v>1000</v>
      </c>
      <c r="I51">
        <f>_xlfn.XLOOKUP(D51,R:R,S:S,0,0)</f>
        <v>0</v>
      </c>
      <c r="J51">
        <f>I51-D51</f>
        <v>-1000</v>
      </c>
      <c r="L51" t="s">
        <v>145</v>
      </c>
      <c r="M51">
        <v>234955.899999999</v>
      </c>
    </row>
    <row r="52" spans="1:13">
      <c r="A52" t="s">
        <v>57</v>
      </c>
      <c r="B52" t="s">
        <v>58</v>
      </c>
      <c r="C52">
        <v>59.7</v>
      </c>
      <c r="D52">
        <v>59.7</v>
      </c>
      <c r="I52">
        <f>_xlfn.XLOOKUP(D52,R:R,S:S,0,0)</f>
        <v>0</v>
      </c>
      <c r="J52">
        <f>I52-D52</f>
        <v>-59.7</v>
      </c>
      <c r="L52" t="s">
        <v>146</v>
      </c>
      <c r="M52">
        <v>17275.45</v>
      </c>
    </row>
    <row r="53" spans="1:13">
      <c r="A53" t="s">
        <v>147</v>
      </c>
      <c r="B53" t="s">
        <v>147</v>
      </c>
      <c r="L53" t="s">
        <v>148</v>
      </c>
      <c r="M53">
        <v>3470</v>
      </c>
    </row>
    <row r="54" spans="1:13">
      <c r="A54" t="s">
        <v>138</v>
      </c>
      <c r="C54">
        <v>52044.4</v>
      </c>
      <c r="L54" t="s">
        <v>28</v>
      </c>
      <c r="M54">
        <v>304009.199999998</v>
      </c>
    </row>
    <row r="55" spans="12:13">
      <c r="L55" t="s">
        <v>59</v>
      </c>
      <c r="M55">
        <v>851</v>
      </c>
    </row>
    <row r="56" spans="12:13">
      <c r="L56" t="s">
        <v>149</v>
      </c>
      <c r="M56">
        <v>25703.45</v>
      </c>
    </row>
    <row r="57" spans="12:13">
      <c r="L57" t="s">
        <v>150</v>
      </c>
      <c r="M57">
        <v>23337.4</v>
      </c>
    </row>
    <row r="58" spans="12:13">
      <c r="L58" t="s">
        <v>151</v>
      </c>
      <c r="M58">
        <v>54232.55</v>
      </c>
    </row>
    <row r="59" spans="12:13">
      <c r="L59" t="s">
        <v>20</v>
      </c>
      <c r="M59">
        <v>12408</v>
      </c>
    </row>
    <row r="60" spans="12:13">
      <c r="L60" t="s">
        <v>51</v>
      </c>
      <c r="M60">
        <v>505999.049999998</v>
      </c>
    </row>
    <row r="61" spans="12:13">
      <c r="L61" t="s">
        <v>152</v>
      </c>
      <c r="M61">
        <v>70520.4000000001</v>
      </c>
    </row>
    <row r="62" spans="12:13">
      <c r="L62" t="s">
        <v>153</v>
      </c>
      <c r="M62">
        <v>23217.4</v>
      </c>
    </row>
    <row r="63" spans="12:13">
      <c r="L63" t="s">
        <v>10</v>
      </c>
      <c r="M63">
        <v>25073.25</v>
      </c>
    </row>
    <row r="64" spans="12:13">
      <c r="L64" t="s">
        <v>154</v>
      </c>
      <c r="M64">
        <v>6354.05</v>
      </c>
    </row>
    <row r="65" spans="12:13">
      <c r="L65" t="s">
        <v>155</v>
      </c>
      <c r="M65">
        <v>58281.8</v>
      </c>
    </row>
    <row r="66" spans="12:13">
      <c r="L66" t="s">
        <v>47</v>
      </c>
      <c r="M66">
        <v>10019.45</v>
      </c>
    </row>
    <row r="67" spans="12:13">
      <c r="L67" t="s">
        <v>156</v>
      </c>
      <c r="M67">
        <v>14511</v>
      </c>
    </row>
    <row r="68" spans="12:13">
      <c r="L68" t="s">
        <v>157</v>
      </c>
      <c r="M68">
        <v>39881</v>
      </c>
    </row>
    <row r="69" spans="12:13">
      <c r="L69" t="s">
        <v>158</v>
      </c>
      <c r="M69">
        <v>68715.91</v>
      </c>
    </row>
    <row r="70" spans="12:13">
      <c r="L70" t="s">
        <v>39</v>
      </c>
      <c r="M70">
        <v>14698.45</v>
      </c>
    </row>
    <row r="71" spans="12:13">
      <c r="L71" t="s">
        <v>159</v>
      </c>
      <c r="M71">
        <v>86227.2200000001</v>
      </c>
    </row>
    <row r="72" spans="12:13">
      <c r="L72" t="s">
        <v>160</v>
      </c>
      <c r="M72">
        <v>11352.4</v>
      </c>
    </row>
    <row r="73" spans="12:13">
      <c r="L73" t="s">
        <v>107</v>
      </c>
      <c r="M73">
        <v>43193.6</v>
      </c>
    </row>
    <row r="74" spans="12:13">
      <c r="L74" t="s">
        <v>161</v>
      </c>
      <c r="M74">
        <v>22131.6</v>
      </c>
    </row>
    <row r="75" spans="12:13">
      <c r="L75" t="s">
        <v>23</v>
      </c>
      <c r="M75">
        <v>55969.95</v>
      </c>
    </row>
    <row r="76" spans="12:13">
      <c r="L76" t="s">
        <v>162</v>
      </c>
      <c r="M76">
        <v>27495.3</v>
      </c>
    </row>
    <row r="77" spans="12:13">
      <c r="L77" t="s">
        <v>163</v>
      </c>
      <c r="M77">
        <v>27585.25</v>
      </c>
    </row>
    <row r="78" spans="12:13">
      <c r="L78" t="s">
        <v>164</v>
      </c>
      <c r="M78">
        <v>10638</v>
      </c>
    </row>
    <row r="79" spans="12:13">
      <c r="L79" t="s">
        <v>21</v>
      </c>
      <c r="M79">
        <v>44170.6</v>
      </c>
    </row>
    <row r="80" spans="12:13">
      <c r="L80" t="s">
        <v>29</v>
      </c>
      <c r="M80">
        <v>61581.85</v>
      </c>
    </row>
    <row r="81" spans="12:13">
      <c r="L81" t="s">
        <v>165</v>
      </c>
      <c r="M81">
        <v>3341.7</v>
      </c>
    </row>
    <row r="82" spans="12:13">
      <c r="L82" t="s">
        <v>166</v>
      </c>
      <c r="M82">
        <v>41377.1</v>
      </c>
    </row>
    <row r="83" spans="12:13">
      <c r="L83" t="s">
        <v>167</v>
      </c>
      <c r="M83">
        <v>114623.7</v>
      </c>
    </row>
    <row r="84" spans="12:13">
      <c r="L84" t="s">
        <v>168</v>
      </c>
      <c r="M84">
        <v>34697.55</v>
      </c>
    </row>
    <row r="85" spans="12:13">
      <c r="L85" t="s">
        <v>169</v>
      </c>
      <c r="M85">
        <v>24868.8</v>
      </c>
    </row>
    <row r="86" spans="12:13">
      <c r="L86" t="s">
        <v>170</v>
      </c>
      <c r="M86">
        <v>171418.6</v>
      </c>
    </row>
    <row r="87" spans="12:13">
      <c r="L87" t="s">
        <v>34</v>
      </c>
      <c r="M87">
        <v>142084.8</v>
      </c>
    </row>
    <row r="88" spans="12:13">
      <c r="L88" t="s">
        <v>171</v>
      </c>
      <c r="M88">
        <v>16522.15</v>
      </c>
    </row>
    <row r="89" spans="12:13">
      <c r="L89" t="s">
        <v>172</v>
      </c>
      <c r="M89">
        <v>9216.65</v>
      </c>
    </row>
    <row r="90" spans="12:13">
      <c r="L90" t="s">
        <v>114</v>
      </c>
      <c r="M90">
        <v>2000</v>
      </c>
    </row>
    <row r="91" spans="12:13">
      <c r="L91" t="s">
        <v>173</v>
      </c>
      <c r="M91">
        <v>9655.9</v>
      </c>
    </row>
    <row r="92" spans="12:13">
      <c r="L92" t="s">
        <v>174</v>
      </c>
      <c r="M92">
        <v>37078.45</v>
      </c>
    </row>
    <row r="93" spans="12:13">
      <c r="L93" t="s">
        <v>48</v>
      </c>
      <c r="M93">
        <v>7598.25</v>
      </c>
    </row>
    <row r="94" spans="12:13">
      <c r="L94" t="s">
        <v>115</v>
      </c>
      <c r="M94">
        <v>70742.0500000001</v>
      </c>
    </row>
    <row r="95" spans="12:13">
      <c r="L95" t="s">
        <v>175</v>
      </c>
      <c r="M95">
        <v>38207.2</v>
      </c>
    </row>
    <row r="96" spans="12:13">
      <c r="L96" t="s">
        <v>176</v>
      </c>
      <c r="M96">
        <v>1398</v>
      </c>
    </row>
    <row r="97" spans="12:13">
      <c r="L97" t="s">
        <v>177</v>
      </c>
      <c r="M97">
        <v>119060.4</v>
      </c>
    </row>
    <row r="98" spans="12:13">
      <c r="L98" t="s">
        <v>178</v>
      </c>
      <c r="M98">
        <v>2229.4</v>
      </c>
    </row>
    <row r="99" spans="12:13">
      <c r="L99" t="s">
        <v>179</v>
      </c>
      <c r="M99">
        <v>11248.85</v>
      </c>
    </row>
    <row r="100" spans="12:13">
      <c r="L100" t="s">
        <v>56</v>
      </c>
      <c r="M100">
        <v>3878.8</v>
      </c>
    </row>
    <row r="101" spans="12:13">
      <c r="L101" t="s">
        <v>119</v>
      </c>
      <c r="M101">
        <v>39561.94</v>
      </c>
    </row>
    <row r="102" spans="12:13">
      <c r="L102" t="s">
        <v>180</v>
      </c>
      <c r="M102">
        <v>27756.65</v>
      </c>
    </row>
    <row r="103" spans="12:13">
      <c r="L103" t="s">
        <v>15</v>
      </c>
      <c r="M103">
        <v>89218.9500000001</v>
      </c>
    </row>
    <row r="104" spans="12:13">
      <c r="L104" t="s">
        <v>181</v>
      </c>
      <c r="M104">
        <v>76821.8000000001</v>
      </c>
    </row>
    <row r="105" spans="12:13">
      <c r="L105" t="s">
        <v>182</v>
      </c>
      <c r="M105">
        <v>101817.4</v>
      </c>
    </row>
    <row r="106" spans="12:13">
      <c r="L106" t="s">
        <v>183</v>
      </c>
      <c r="M106">
        <v>72306.8</v>
      </c>
    </row>
    <row r="107" spans="12:13">
      <c r="L107" t="s">
        <v>184</v>
      </c>
      <c r="M107">
        <v>37649.47</v>
      </c>
    </row>
    <row r="108" spans="12:13">
      <c r="L108" t="s">
        <v>185</v>
      </c>
      <c r="M108">
        <v>5063.9</v>
      </c>
    </row>
    <row r="109" spans="12:13">
      <c r="L109" t="s">
        <v>186</v>
      </c>
      <c r="M109">
        <v>142104.2</v>
      </c>
    </row>
    <row r="110" spans="12:13">
      <c r="L110" t="s">
        <v>36</v>
      </c>
      <c r="M110">
        <v>151980.21</v>
      </c>
    </row>
    <row r="111" spans="12:13">
      <c r="L111" t="s">
        <v>125</v>
      </c>
      <c r="M111">
        <v>21746.4</v>
      </c>
    </row>
    <row r="112" spans="12:13">
      <c r="L112" t="s">
        <v>32</v>
      </c>
      <c r="M112">
        <v>14868.8</v>
      </c>
    </row>
    <row r="113" spans="12:13">
      <c r="L113" t="s">
        <v>58</v>
      </c>
      <c r="M113">
        <v>55211.97</v>
      </c>
    </row>
    <row r="114" spans="12:13">
      <c r="L114" t="s">
        <v>128</v>
      </c>
      <c r="M114">
        <v>25736.6</v>
      </c>
    </row>
    <row r="115" spans="12:13">
      <c r="L115" t="s">
        <v>187</v>
      </c>
      <c r="M115">
        <v>30473.05</v>
      </c>
    </row>
    <row r="116" spans="12:13">
      <c r="L116" t="s">
        <v>188</v>
      </c>
      <c r="M116">
        <v>10667.1</v>
      </c>
    </row>
    <row r="117" spans="12:13">
      <c r="L117" t="s">
        <v>189</v>
      </c>
      <c r="M117">
        <v>2039.2</v>
      </c>
    </row>
    <row r="118" spans="12:13">
      <c r="L118" t="s">
        <v>190</v>
      </c>
      <c r="M118">
        <v>479.8</v>
      </c>
    </row>
    <row r="119" spans="12:13">
      <c r="L119" t="s">
        <v>191</v>
      </c>
      <c r="M119">
        <v>9190.6</v>
      </c>
    </row>
    <row r="120" spans="12:13">
      <c r="L120" t="s">
        <v>192</v>
      </c>
      <c r="M120">
        <v>3884.6</v>
      </c>
    </row>
    <row r="121" spans="12:13">
      <c r="L121" t="s">
        <v>193</v>
      </c>
      <c r="M121">
        <v>34653.3</v>
      </c>
    </row>
    <row r="122" spans="12:13">
      <c r="L122" t="s">
        <v>40</v>
      </c>
      <c r="M122">
        <v>11517.8</v>
      </c>
    </row>
    <row r="123" spans="12:13">
      <c r="L123" t="s">
        <v>194</v>
      </c>
      <c r="M123">
        <v>22818</v>
      </c>
    </row>
    <row r="124" spans="12:13">
      <c r="L124" t="s">
        <v>195</v>
      </c>
      <c r="M124">
        <v>999.6</v>
      </c>
    </row>
    <row r="125" spans="12:13">
      <c r="L125" t="s">
        <v>196</v>
      </c>
      <c r="M125">
        <v>6280</v>
      </c>
    </row>
    <row r="126" spans="12:13">
      <c r="L126" t="s">
        <v>197</v>
      </c>
      <c r="M126">
        <v>16764.6</v>
      </c>
    </row>
    <row r="127" spans="12:13">
      <c r="L127" t="s">
        <v>198</v>
      </c>
      <c r="M127">
        <v>9155.2</v>
      </c>
    </row>
    <row r="128" spans="12:13">
      <c r="L128" t="s">
        <v>45</v>
      </c>
      <c r="M128">
        <v>48964.85</v>
      </c>
    </row>
    <row r="129" spans="12:13">
      <c r="L129" t="s">
        <v>199</v>
      </c>
      <c r="M129">
        <v>21030.8</v>
      </c>
    </row>
    <row r="130" spans="12:13">
      <c r="L130" t="s">
        <v>13</v>
      </c>
      <c r="M130">
        <v>71137.0000000001</v>
      </c>
    </row>
    <row r="131" spans="12:13">
      <c r="L131" t="s">
        <v>200</v>
      </c>
      <c r="M131">
        <v>7094.1</v>
      </c>
    </row>
    <row r="132" spans="12:13">
      <c r="L132" t="s">
        <v>201</v>
      </c>
      <c r="M132">
        <v>24681.45</v>
      </c>
    </row>
    <row r="133" spans="12:13">
      <c r="L133" t="s">
        <v>202</v>
      </c>
      <c r="M133">
        <v>8497.6</v>
      </c>
    </row>
    <row r="134" spans="12:13">
      <c r="L134" t="s">
        <v>203</v>
      </c>
      <c r="M134">
        <v>6257.7</v>
      </c>
    </row>
    <row r="135" spans="12:13">
      <c r="L135" t="s">
        <v>52</v>
      </c>
      <c r="M135">
        <v>31139.2</v>
      </c>
    </row>
    <row r="136" spans="12:13">
      <c r="L136" t="s">
        <v>204</v>
      </c>
      <c r="M136">
        <v>185674.83</v>
      </c>
    </row>
    <row r="137" spans="12:13">
      <c r="L137" t="s">
        <v>205</v>
      </c>
      <c r="M137">
        <v>11161.1</v>
      </c>
    </row>
    <row r="138" spans="12:13">
      <c r="L138" t="s">
        <v>206</v>
      </c>
      <c r="M138">
        <v>33694.8</v>
      </c>
    </row>
    <row r="139" spans="12:13">
      <c r="L139" t="s">
        <v>207</v>
      </c>
      <c r="M139">
        <v>5519.8</v>
      </c>
    </row>
    <row r="140" spans="12:13">
      <c r="L140" t="s">
        <v>24</v>
      </c>
      <c r="M140">
        <v>101232.7</v>
      </c>
    </row>
    <row r="141" spans="12:13">
      <c r="L141" t="s">
        <v>208</v>
      </c>
      <c r="M141">
        <v>209.85</v>
      </c>
    </row>
    <row r="142" spans="12:13">
      <c r="L142" t="s">
        <v>209</v>
      </c>
      <c r="M142">
        <v>1499.8</v>
      </c>
    </row>
    <row r="143" spans="12:13">
      <c r="L143" t="s">
        <v>210</v>
      </c>
      <c r="M143">
        <v>14016.65</v>
      </c>
    </row>
    <row r="144" spans="12:13">
      <c r="L144" t="s">
        <v>12</v>
      </c>
      <c r="M144">
        <v>3498.6</v>
      </c>
    </row>
    <row r="145" spans="12:13">
      <c r="L145" t="s">
        <v>211</v>
      </c>
      <c r="M145">
        <v>27976.8</v>
      </c>
    </row>
    <row r="146" spans="12:13">
      <c r="L146" t="s">
        <v>49</v>
      </c>
      <c r="M146">
        <v>15144.27</v>
      </c>
    </row>
    <row r="147" spans="12:13">
      <c r="L147" t="s">
        <v>212</v>
      </c>
      <c r="M147">
        <v>72119.6</v>
      </c>
    </row>
    <row r="148" spans="12:13">
      <c r="L148" t="s">
        <v>213</v>
      </c>
      <c r="M148">
        <v>14921.3</v>
      </c>
    </row>
    <row r="149" spans="12:13">
      <c r="L149" t="s">
        <v>214</v>
      </c>
      <c r="M149">
        <v>44706.5</v>
      </c>
    </row>
    <row r="150" spans="12:13">
      <c r="L150" t="s">
        <v>215</v>
      </c>
      <c r="M150">
        <v>619.8</v>
      </c>
    </row>
    <row r="151" spans="12:13">
      <c r="L151" t="s">
        <v>216</v>
      </c>
      <c r="M151">
        <v>1379.45</v>
      </c>
    </row>
    <row r="152" spans="12:13">
      <c r="L152" t="s">
        <v>217</v>
      </c>
      <c r="M152">
        <v>2435.8</v>
      </c>
    </row>
    <row r="153" spans="12:13">
      <c r="L153" t="s">
        <v>41</v>
      </c>
      <c r="M153">
        <v>118779.85</v>
      </c>
    </row>
    <row r="154" spans="12:13">
      <c r="L154" t="s">
        <v>218</v>
      </c>
      <c r="M154">
        <v>73059.8500000001</v>
      </c>
    </row>
    <row r="155" spans="12:13">
      <c r="L155" t="s">
        <v>219</v>
      </c>
      <c r="M155">
        <v>15696</v>
      </c>
    </row>
    <row r="156" spans="12:13">
      <c r="L156" t="s">
        <v>220</v>
      </c>
      <c r="M156">
        <v>479.8</v>
      </c>
    </row>
    <row r="157" spans="12:13">
      <c r="L157" t="s">
        <v>221</v>
      </c>
      <c r="M157">
        <v>30127.2</v>
      </c>
    </row>
    <row r="158" spans="12:13">
      <c r="L158" t="s">
        <v>222</v>
      </c>
      <c r="M158">
        <v>427.5</v>
      </c>
    </row>
    <row r="159" spans="12:13">
      <c r="L159" t="s">
        <v>223</v>
      </c>
      <c r="M159">
        <v>2699.2</v>
      </c>
    </row>
    <row r="160" spans="12:13">
      <c r="L160" t="s">
        <v>224</v>
      </c>
      <c r="M160">
        <v>19085.5</v>
      </c>
    </row>
    <row r="161" spans="12:13">
      <c r="L161" t="s">
        <v>225</v>
      </c>
      <c r="M161">
        <v>28486.1</v>
      </c>
    </row>
    <row r="162" spans="12:13">
      <c r="L162" t="s">
        <v>226</v>
      </c>
      <c r="M162">
        <v>1226.7</v>
      </c>
    </row>
    <row r="163" spans="12:13">
      <c r="L163" t="s">
        <v>227</v>
      </c>
      <c r="M163">
        <v>25142.6</v>
      </c>
    </row>
    <row r="164" spans="12:13">
      <c r="L164" t="s">
        <v>228</v>
      </c>
      <c r="M164">
        <v>21236.3</v>
      </c>
    </row>
    <row r="165" spans="12:13">
      <c r="L165" t="s">
        <v>229</v>
      </c>
      <c r="M165">
        <v>30113.15</v>
      </c>
    </row>
    <row r="166" spans="12:13">
      <c r="L166" t="s">
        <v>230</v>
      </c>
      <c r="M166">
        <v>40842.35</v>
      </c>
    </row>
    <row r="167" spans="12:13">
      <c r="L167" t="s">
        <v>231</v>
      </c>
      <c r="M167">
        <v>3219.8</v>
      </c>
    </row>
    <row r="168" spans="12:13">
      <c r="L168" t="s">
        <v>19</v>
      </c>
      <c r="M168">
        <v>19288</v>
      </c>
    </row>
    <row r="169" spans="12:13">
      <c r="L169" t="s">
        <v>232</v>
      </c>
      <c r="M169">
        <v>1384.45</v>
      </c>
    </row>
    <row r="170" spans="12:13">
      <c r="L170" t="s">
        <v>233</v>
      </c>
      <c r="M170">
        <v>11421.75</v>
      </c>
    </row>
    <row r="171" spans="12:13">
      <c r="L171" t="s">
        <v>234</v>
      </c>
      <c r="M171">
        <v>9436.6</v>
      </c>
    </row>
    <row r="172" spans="12:13">
      <c r="L172" t="s">
        <v>79</v>
      </c>
      <c r="M172">
        <v>1299.8</v>
      </c>
    </row>
    <row r="173" spans="12:13">
      <c r="L173" t="s">
        <v>99</v>
      </c>
      <c r="M173">
        <v>884.4</v>
      </c>
    </row>
    <row r="174" spans="12:13">
      <c r="L174" t="s">
        <v>235</v>
      </c>
      <c r="M174">
        <v>86.4</v>
      </c>
    </row>
    <row r="175" spans="12:13">
      <c r="L175" t="s">
        <v>22</v>
      </c>
      <c r="M175">
        <v>8157.8</v>
      </c>
    </row>
    <row r="176" spans="12:13">
      <c r="L176" t="s">
        <v>236</v>
      </c>
      <c r="M176">
        <v>24987.75</v>
      </c>
    </row>
    <row r="177" spans="12:13">
      <c r="L177" t="s">
        <v>237</v>
      </c>
      <c r="M177">
        <v>1160</v>
      </c>
    </row>
    <row r="178" spans="12:13">
      <c r="L178" t="s">
        <v>238</v>
      </c>
      <c r="M178">
        <v>999.8</v>
      </c>
    </row>
    <row r="179" spans="12:13">
      <c r="L179" t="s">
        <v>239</v>
      </c>
      <c r="M179">
        <v>7847.6</v>
      </c>
    </row>
    <row r="180" spans="12:13">
      <c r="L180" t="s">
        <v>121</v>
      </c>
      <c r="M180">
        <v>869.8</v>
      </c>
    </row>
    <row r="181" spans="12:13">
      <c r="L181" t="s">
        <v>138</v>
      </c>
      <c r="M181">
        <v>7854899.56999999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workbookViewId="0">
      <selection activeCell="A4" sqref="A4:A54"/>
    </sheetView>
  </sheetViews>
  <sheetFormatPr defaultColWidth="9" defaultRowHeight="14.25" outlineLevelCol="3"/>
  <cols>
    <col min="2" max="2" width="34.4416666666667" customWidth="1"/>
  </cols>
  <sheetData>
    <row r="1" spans="1:4">
      <c r="A1">
        <v>3</v>
      </c>
      <c r="B1">
        <v>1</v>
      </c>
      <c r="C1">
        <v>2</v>
      </c>
      <c r="D1" t="s">
        <v>240</v>
      </c>
    </row>
    <row r="2" spans="1:4">
      <c r="A2" t="s">
        <v>7</v>
      </c>
      <c r="B2" t="s">
        <v>42</v>
      </c>
      <c r="C2">
        <v>619.8</v>
      </c>
      <c r="D2" t="s">
        <v>241</v>
      </c>
    </row>
    <row r="3" spans="1:4">
      <c r="A3" t="s">
        <v>7</v>
      </c>
      <c r="B3" t="s">
        <v>17</v>
      </c>
      <c r="C3">
        <v>1784.45</v>
      </c>
      <c r="D3" t="s">
        <v>241</v>
      </c>
    </row>
    <row r="4" spans="1:4">
      <c r="A4" t="s">
        <v>7</v>
      </c>
      <c r="B4" t="s">
        <v>22</v>
      </c>
      <c r="C4">
        <v>859.8</v>
      </c>
      <c r="D4" t="s">
        <v>241</v>
      </c>
    </row>
    <row r="5" spans="1:4">
      <c r="A5" t="s">
        <v>7</v>
      </c>
      <c r="B5" t="s">
        <v>41</v>
      </c>
      <c r="C5">
        <v>637.4</v>
      </c>
      <c r="D5" t="s">
        <v>241</v>
      </c>
    </row>
    <row r="6" spans="1:4">
      <c r="A6" t="s">
        <v>7</v>
      </c>
      <c r="B6" t="s">
        <v>40</v>
      </c>
      <c r="C6">
        <v>659.8</v>
      </c>
      <c r="D6" t="s">
        <v>241</v>
      </c>
    </row>
    <row r="7" spans="1:4">
      <c r="A7" t="s">
        <v>7</v>
      </c>
      <c r="B7" t="s">
        <v>8</v>
      </c>
      <c r="C7">
        <v>5308.1</v>
      </c>
      <c r="D7" t="s">
        <v>241</v>
      </c>
    </row>
    <row r="8" spans="1:4">
      <c r="A8" t="s">
        <v>7</v>
      </c>
      <c r="B8" t="s">
        <v>18</v>
      </c>
      <c r="C8">
        <v>2324.4</v>
      </c>
      <c r="D8" t="s">
        <v>241</v>
      </c>
    </row>
    <row r="9" spans="1:4">
      <c r="A9" t="s">
        <v>7</v>
      </c>
      <c r="B9" t="s">
        <v>64</v>
      </c>
      <c r="C9">
        <v>479.8</v>
      </c>
      <c r="D9" t="s">
        <v>241</v>
      </c>
    </row>
    <row r="10" spans="1:4">
      <c r="A10" t="s">
        <v>7</v>
      </c>
      <c r="B10" t="s">
        <v>33</v>
      </c>
      <c r="C10">
        <v>850</v>
      </c>
      <c r="D10" t="s">
        <v>241</v>
      </c>
    </row>
    <row r="11" spans="1:4">
      <c r="A11" t="s">
        <v>7</v>
      </c>
      <c r="B11" t="s">
        <v>43</v>
      </c>
      <c r="C11">
        <v>619.8</v>
      </c>
      <c r="D11" t="s">
        <v>241</v>
      </c>
    </row>
    <row r="12" spans="1:4">
      <c r="A12" t="s">
        <v>7</v>
      </c>
      <c r="B12" t="s">
        <v>10</v>
      </c>
      <c r="C12">
        <v>1939.6</v>
      </c>
      <c r="D12" t="s">
        <v>241</v>
      </c>
    </row>
    <row r="13" spans="1:4">
      <c r="A13" t="s">
        <v>7</v>
      </c>
      <c r="B13" t="s">
        <v>24</v>
      </c>
      <c r="C13">
        <v>1079.8</v>
      </c>
      <c r="D13" t="s">
        <v>241</v>
      </c>
    </row>
    <row r="14" spans="1:4">
      <c r="A14" t="s">
        <v>7</v>
      </c>
      <c r="B14" t="s">
        <v>45</v>
      </c>
      <c r="C14">
        <v>559.8</v>
      </c>
      <c r="D14" t="s">
        <v>241</v>
      </c>
    </row>
    <row r="15" spans="1:4">
      <c r="A15" t="s">
        <v>7</v>
      </c>
      <c r="B15" t="s">
        <v>47</v>
      </c>
      <c r="C15">
        <v>550</v>
      </c>
      <c r="D15" t="s">
        <v>241</v>
      </c>
    </row>
    <row r="16" spans="1:4">
      <c r="A16" t="s">
        <v>7</v>
      </c>
      <c r="B16" t="s">
        <v>13</v>
      </c>
      <c r="C16">
        <v>2499.6</v>
      </c>
      <c r="D16" t="s">
        <v>241</v>
      </c>
    </row>
    <row r="17" spans="1:4">
      <c r="A17" t="s">
        <v>7</v>
      </c>
      <c r="B17" t="s">
        <v>23</v>
      </c>
      <c r="C17">
        <v>1139.6</v>
      </c>
      <c r="D17" t="s">
        <v>241</v>
      </c>
    </row>
    <row r="18" spans="1:4">
      <c r="A18" t="s">
        <v>7</v>
      </c>
      <c r="B18" t="s">
        <v>29</v>
      </c>
      <c r="C18">
        <v>959.8</v>
      </c>
      <c r="D18" t="s">
        <v>241</v>
      </c>
    </row>
    <row r="19" spans="1:4">
      <c r="A19" t="s">
        <v>7</v>
      </c>
      <c r="B19" t="s">
        <v>34</v>
      </c>
      <c r="C19">
        <v>846.75</v>
      </c>
      <c r="D19" t="s">
        <v>241</v>
      </c>
    </row>
    <row r="20" spans="1:4">
      <c r="A20" t="s">
        <v>7</v>
      </c>
      <c r="B20" t="s">
        <v>56</v>
      </c>
      <c r="C20">
        <v>209.85</v>
      </c>
      <c r="D20" t="s">
        <v>241</v>
      </c>
    </row>
    <row r="21" spans="1:4">
      <c r="A21" t="s">
        <v>7</v>
      </c>
      <c r="B21" t="s">
        <v>36</v>
      </c>
      <c r="C21">
        <v>344.85</v>
      </c>
      <c r="D21" t="s">
        <v>241</v>
      </c>
    </row>
    <row r="22" spans="1:4">
      <c r="A22" t="s">
        <v>25</v>
      </c>
      <c r="B22" t="s">
        <v>61</v>
      </c>
      <c r="C22">
        <v>500</v>
      </c>
      <c r="D22" t="s">
        <v>242</v>
      </c>
    </row>
    <row r="23" spans="1:4">
      <c r="A23" t="s">
        <v>25</v>
      </c>
      <c r="B23" t="s">
        <v>26</v>
      </c>
      <c r="C23">
        <v>1009.7</v>
      </c>
      <c r="D23" t="s">
        <v>242</v>
      </c>
    </row>
    <row r="24" spans="1:4">
      <c r="A24" t="s">
        <v>25</v>
      </c>
      <c r="B24" t="s">
        <v>15</v>
      </c>
      <c r="C24">
        <v>1352.15</v>
      </c>
      <c r="D24" t="s">
        <v>242</v>
      </c>
    </row>
    <row r="25" spans="1:4">
      <c r="A25" t="s">
        <v>25</v>
      </c>
      <c r="B25" t="s">
        <v>49</v>
      </c>
      <c r="C25">
        <v>500</v>
      </c>
      <c r="D25" t="s">
        <v>242</v>
      </c>
    </row>
    <row r="26" spans="1:4">
      <c r="A26" t="s">
        <v>25</v>
      </c>
      <c r="B26" t="s">
        <v>36</v>
      </c>
      <c r="C26">
        <v>494.7</v>
      </c>
      <c r="D26" t="s">
        <v>242</v>
      </c>
    </row>
    <row r="27" spans="1:4">
      <c r="A27" t="s">
        <v>25</v>
      </c>
      <c r="B27" t="s">
        <v>32</v>
      </c>
      <c r="C27">
        <v>910.05</v>
      </c>
      <c r="D27" t="s">
        <v>242</v>
      </c>
    </row>
    <row r="28" spans="1:4">
      <c r="A28" t="s">
        <v>25</v>
      </c>
      <c r="B28" t="s">
        <v>55</v>
      </c>
      <c r="C28">
        <v>218.7</v>
      </c>
      <c r="D28" t="s">
        <v>242</v>
      </c>
    </row>
    <row r="29" spans="1:4">
      <c r="A29" t="s">
        <v>7</v>
      </c>
      <c r="B29" t="s">
        <v>50</v>
      </c>
      <c r="C29">
        <v>464.85</v>
      </c>
      <c r="D29" t="s">
        <v>242</v>
      </c>
    </row>
    <row r="30" spans="1:4">
      <c r="A30" t="s">
        <v>7</v>
      </c>
      <c r="B30" t="s">
        <v>31</v>
      </c>
      <c r="C30">
        <v>919.8</v>
      </c>
      <c r="D30" t="s">
        <v>242</v>
      </c>
    </row>
    <row r="31" spans="1:4">
      <c r="A31" t="s">
        <v>7</v>
      </c>
      <c r="B31" t="s">
        <v>30</v>
      </c>
      <c r="C31">
        <v>925</v>
      </c>
      <c r="D31" t="s">
        <v>242</v>
      </c>
    </row>
    <row r="32" spans="1:4">
      <c r="A32" t="s">
        <v>7</v>
      </c>
      <c r="B32" t="s">
        <v>17</v>
      </c>
      <c r="C32">
        <v>599.8</v>
      </c>
      <c r="D32" t="s">
        <v>242</v>
      </c>
    </row>
    <row r="33" spans="1:4">
      <c r="A33" t="s">
        <v>7</v>
      </c>
      <c r="B33" t="s">
        <v>22</v>
      </c>
      <c r="C33">
        <v>379.8</v>
      </c>
      <c r="D33" t="s">
        <v>242</v>
      </c>
    </row>
    <row r="34" spans="1:4">
      <c r="A34" t="s">
        <v>7</v>
      </c>
      <c r="B34" t="s">
        <v>37</v>
      </c>
      <c r="C34">
        <v>779.8</v>
      </c>
      <c r="D34" t="s">
        <v>242</v>
      </c>
    </row>
    <row r="35" spans="1:4">
      <c r="A35" t="s">
        <v>7</v>
      </c>
      <c r="B35" t="s">
        <v>54</v>
      </c>
      <c r="C35">
        <v>250</v>
      </c>
      <c r="D35" t="s">
        <v>242</v>
      </c>
    </row>
    <row r="36" spans="1:4">
      <c r="A36" t="s">
        <v>7</v>
      </c>
      <c r="B36" t="s">
        <v>12</v>
      </c>
      <c r="C36">
        <v>2669.25</v>
      </c>
      <c r="D36" t="s">
        <v>242</v>
      </c>
    </row>
    <row r="37" spans="1:4">
      <c r="A37" t="s">
        <v>7</v>
      </c>
      <c r="B37" t="s">
        <v>46</v>
      </c>
      <c r="C37">
        <v>551.1</v>
      </c>
      <c r="D37" t="s">
        <v>242</v>
      </c>
    </row>
    <row r="38" spans="1:4">
      <c r="A38" t="s">
        <v>7</v>
      </c>
      <c r="B38" t="s">
        <v>38</v>
      </c>
      <c r="C38">
        <v>719.8</v>
      </c>
      <c r="D38" t="s">
        <v>242</v>
      </c>
    </row>
    <row r="39" spans="1:4">
      <c r="A39" t="s">
        <v>7</v>
      </c>
      <c r="B39" t="s">
        <v>44</v>
      </c>
      <c r="C39">
        <v>570</v>
      </c>
      <c r="D39" t="s">
        <v>242</v>
      </c>
    </row>
    <row r="40" spans="1:4">
      <c r="A40" t="s">
        <v>7</v>
      </c>
      <c r="B40" t="s">
        <v>35</v>
      </c>
      <c r="C40">
        <v>839.75</v>
      </c>
      <c r="D40" t="s">
        <v>242</v>
      </c>
    </row>
    <row r="41" spans="1:4">
      <c r="A41" t="s">
        <v>7</v>
      </c>
      <c r="B41" t="s">
        <v>28</v>
      </c>
      <c r="C41">
        <v>999.6</v>
      </c>
      <c r="D41" t="s">
        <v>242</v>
      </c>
    </row>
    <row r="42" spans="1:4">
      <c r="A42" t="s">
        <v>7</v>
      </c>
      <c r="B42" t="s">
        <v>59</v>
      </c>
      <c r="C42">
        <v>1250</v>
      </c>
      <c r="D42" t="s">
        <v>242</v>
      </c>
    </row>
    <row r="43" spans="1:4">
      <c r="A43" t="s">
        <v>7</v>
      </c>
      <c r="B43" t="s">
        <v>20</v>
      </c>
      <c r="C43">
        <v>1599.8</v>
      </c>
      <c r="D43" t="s">
        <v>242</v>
      </c>
    </row>
    <row r="44" spans="1:4">
      <c r="A44" t="s">
        <v>7</v>
      </c>
      <c r="B44" t="s">
        <v>51</v>
      </c>
      <c r="C44">
        <v>329.85</v>
      </c>
      <c r="D44" t="s">
        <v>242</v>
      </c>
    </row>
    <row r="45" spans="1:4">
      <c r="A45" t="s">
        <v>7</v>
      </c>
      <c r="B45" t="s">
        <v>10</v>
      </c>
      <c r="C45">
        <v>1869.45</v>
      </c>
      <c r="D45" t="s">
        <v>242</v>
      </c>
    </row>
    <row r="46" spans="1:4">
      <c r="A46" t="s">
        <v>7</v>
      </c>
      <c r="B46" t="s">
        <v>39</v>
      </c>
      <c r="C46">
        <v>674.7</v>
      </c>
      <c r="D46" t="s">
        <v>242</v>
      </c>
    </row>
    <row r="47" spans="1:4">
      <c r="A47" t="s">
        <v>7</v>
      </c>
      <c r="B47" t="s">
        <v>21</v>
      </c>
      <c r="C47">
        <v>1399.6</v>
      </c>
      <c r="D47" t="s">
        <v>242</v>
      </c>
    </row>
    <row r="48" spans="1:4">
      <c r="A48" t="s">
        <v>7</v>
      </c>
      <c r="B48" t="s">
        <v>19</v>
      </c>
      <c r="C48">
        <v>2000</v>
      </c>
      <c r="D48" t="s">
        <v>242</v>
      </c>
    </row>
    <row r="49" spans="1:4">
      <c r="A49" t="s">
        <v>7</v>
      </c>
      <c r="B49" t="s">
        <v>48</v>
      </c>
      <c r="C49">
        <v>539.8</v>
      </c>
      <c r="D49" t="s">
        <v>242</v>
      </c>
    </row>
    <row r="50" spans="1:4">
      <c r="A50" t="s">
        <v>7</v>
      </c>
      <c r="B50" t="s">
        <v>52</v>
      </c>
      <c r="C50">
        <v>254.85</v>
      </c>
      <c r="D50" t="s">
        <v>242</v>
      </c>
    </row>
    <row r="51" spans="1:4">
      <c r="A51" t="s">
        <v>7</v>
      </c>
      <c r="B51" t="s">
        <v>15</v>
      </c>
      <c r="C51">
        <v>1139.8</v>
      </c>
      <c r="D51" t="s">
        <v>242</v>
      </c>
    </row>
    <row r="52" spans="1:4">
      <c r="A52" t="s">
        <v>57</v>
      </c>
      <c r="B52" t="s">
        <v>60</v>
      </c>
      <c r="C52">
        <v>1000</v>
      </c>
      <c r="D52" t="s">
        <v>242</v>
      </c>
    </row>
    <row r="53" spans="1:4">
      <c r="A53" t="s">
        <v>57</v>
      </c>
      <c r="B53" t="s">
        <v>58</v>
      </c>
      <c r="C53">
        <v>59.7</v>
      </c>
      <c r="D53" t="s">
        <v>242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未发放及需抵扣（追回）明细</vt:lpstr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czx</dc:creator>
  <cp:lastModifiedBy>user1</cp:lastModifiedBy>
  <dcterms:created xsi:type="dcterms:W3CDTF">2023-05-14T03:15:00Z</dcterms:created>
  <dcterms:modified xsi:type="dcterms:W3CDTF">2026-02-13T10:54:26Z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D879041205394437A264396C45969EDE_13</vt:lpwstr>
  </property>
  <property fmtid="{D5CDD505-2E9C-101B-9397-08002B2CF9AE}" pid="4" name="CalculationRule">
    <vt:i4>0</vt:i4>
  </property>
</Properties>
</file>